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卓球協会\1月カデット\R7\"/>
    </mc:Choice>
  </mc:AlternateContent>
  <xr:revisionPtr revIDLastSave="0" documentId="13_ncr:1_{F01EC814-B8FD-407D-B718-52BDF2C6ECD7}" xr6:coauthVersionLast="47" xr6:coauthVersionMax="47" xr10:uidLastSave="{00000000-0000-0000-0000-000000000000}"/>
  <bookViews>
    <workbookView xWindow="-108" yWindow="-108" windowWidth="23256" windowHeight="12456" tabRatio="771" xr2:uid="{00000000-000D-0000-FFFF-FFFF00000000}"/>
  </bookViews>
  <sheets>
    <sheet name="入力用" sheetId="5" r:id="rId1"/>
    <sheet name="印刷用" sheetId="4" state="hidden" r:id="rId2"/>
    <sheet name="学校対抗入力用 " sheetId="8" state="hidden" r:id="rId3"/>
  </sheets>
  <definedNames>
    <definedName name="_xlnm.Print_Area" localSheetId="1">印刷用!$A$1:$I$42</definedName>
    <definedName name="_xlnm.Print_Area" localSheetId="0">入力用!$E$10:$H$70</definedName>
    <definedName name="_xlnm.Print_Titles" localSheetId="0">入力用!$10:$10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0" i="5" l="1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H8" i="5"/>
  <c r="B12" i="5"/>
  <c r="D70" i="5"/>
  <c r="B70" i="5"/>
  <c r="D69" i="5"/>
  <c r="B69" i="5"/>
  <c r="D68" i="5"/>
  <c r="B68" i="5"/>
  <c r="D67" i="5"/>
  <c r="B67" i="5"/>
  <c r="D66" i="5"/>
  <c r="B66" i="5"/>
  <c r="D65" i="5"/>
  <c r="B65" i="5"/>
  <c r="D64" i="5"/>
  <c r="B64" i="5"/>
  <c r="D63" i="5"/>
  <c r="B63" i="5"/>
  <c r="D62" i="5"/>
  <c r="B62" i="5"/>
  <c r="D61" i="5"/>
  <c r="B61" i="5"/>
  <c r="D60" i="5"/>
  <c r="B60" i="5"/>
  <c r="D59" i="5"/>
  <c r="B59" i="5"/>
  <c r="D58" i="5"/>
  <c r="B58" i="5"/>
  <c r="D57" i="5"/>
  <c r="B57" i="5"/>
  <c r="D56" i="5"/>
  <c r="B56" i="5"/>
  <c r="D55" i="5"/>
  <c r="B55" i="5"/>
  <c r="D54" i="5"/>
  <c r="B54" i="5"/>
  <c r="D53" i="5"/>
  <c r="B53" i="5"/>
  <c r="D52" i="5"/>
  <c r="B52" i="5"/>
  <c r="D51" i="5"/>
  <c r="B51" i="5"/>
  <c r="D50" i="5"/>
  <c r="B50" i="5"/>
  <c r="D49" i="5"/>
  <c r="B49" i="5"/>
  <c r="D48" i="5"/>
  <c r="B48" i="5"/>
  <c r="D47" i="5"/>
  <c r="B47" i="5"/>
  <c r="D46" i="5"/>
  <c r="B46" i="5"/>
  <c r="D45" i="5"/>
  <c r="B45" i="5"/>
  <c r="D44" i="5"/>
  <c r="B44" i="5"/>
  <c r="D43" i="5"/>
  <c r="B43" i="5"/>
  <c r="D42" i="5"/>
  <c r="B42" i="5"/>
  <c r="D41" i="5"/>
  <c r="B41" i="5"/>
  <c r="D40" i="5"/>
  <c r="B40" i="5"/>
  <c r="D39" i="5"/>
  <c r="B39" i="5"/>
  <c r="D38" i="5"/>
  <c r="B38" i="5"/>
  <c r="D37" i="5"/>
  <c r="B37" i="5"/>
  <c r="D36" i="5"/>
  <c r="B36" i="5"/>
  <c r="D35" i="5"/>
  <c r="B35" i="5"/>
  <c r="D34" i="5"/>
  <c r="B34" i="5"/>
  <c r="D33" i="5"/>
  <c r="B33" i="5"/>
  <c r="D32" i="5"/>
  <c r="B32" i="5"/>
  <c r="D31" i="5"/>
  <c r="B31" i="5"/>
  <c r="D30" i="5"/>
  <c r="B30" i="5"/>
  <c r="D29" i="5"/>
  <c r="B29" i="5"/>
  <c r="D28" i="5"/>
  <c r="B28" i="5"/>
  <c r="D27" i="5"/>
  <c r="B27" i="5"/>
  <c r="D26" i="5"/>
  <c r="B26" i="5"/>
  <c r="D25" i="5"/>
  <c r="B25" i="5"/>
  <c r="D24" i="5"/>
  <c r="B24" i="5"/>
  <c r="D23" i="5"/>
  <c r="B23" i="5"/>
  <c r="D22" i="5"/>
  <c r="B22" i="5"/>
  <c r="D21" i="5"/>
  <c r="B21" i="5"/>
  <c r="D20" i="5"/>
  <c r="B20" i="5"/>
  <c r="D19" i="5"/>
  <c r="B19" i="5"/>
  <c r="D18" i="5"/>
  <c r="B18" i="5"/>
  <c r="D17" i="5"/>
  <c r="B17" i="5"/>
  <c r="D16" i="5"/>
  <c r="B16" i="5"/>
  <c r="D15" i="5"/>
  <c r="B15" i="5"/>
  <c r="D14" i="5"/>
  <c r="B14" i="5"/>
  <c r="D13" i="5"/>
  <c r="B13" i="5"/>
  <c r="D12" i="5"/>
  <c r="D11" i="5"/>
  <c r="B11" i="5"/>
  <c r="E11" i="5" l="1"/>
  <c r="E12" i="5" l="1"/>
  <c r="E13" i="5"/>
  <c r="E14" i="5"/>
  <c r="M14" i="5"/>
  <c r="E15" i="5"/>
  <c r="M15" i="5"/>
  <c r="E16" i="5"/>
  <c r="M16" i="5"/>
  <c r="E17" i="5"/>
  <c r="M17" i="5"/>
  <c r="E18" i="5"/>
  <c r="M18" i="5"/>
  <c r="E19" i="5"/>
  <c r="M19" i="5"/>
  <c r="E20" i="5"/>
  <c r="M20" i="5"/>
  <c r="E21" i="5"/>
  <c r="M21" i="5"/>
  <c r="E22" i="5"/>
  <c r="M22" i="5"/>
  <c r="E23" i="5"/>
  <c r="M23" i="5"/>
  <c r="E24" i="5"/>
  <c r="M24" i="5"/>
  <c r="E25" i="5"/>
  <c r="M25" i="5"/>
  <c r="E26" i="5"/>
  <c r="M26" i="5"/>
  <c r="E27" i="5"/>
  <c r="M27" i="5"/>
  <c r="E28" i="5"/>
  <c r="M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C11" i="4"/>
  <c r="C12" i="4"/>
  <c r="C13" i="4"/>
  <c r="C14" i="4"/>
  <c r="C15" i="4"/>
  <c r="C16" i="4"/>
  <c r="C17" i="4"/>
  <c r="C18" i="4"/>
  <c r="C19" i="4"/>
  <c r="C20" i="4"/>
  <c r="C21" i="4"/>
  <c r="C22" i="4"/>
  <c r="C28" i="4"/>
  <c r="A12" i="8"/>
  <c r="A13" i="8"/>
  <c r="A14" i="8"/>
  <c r="A15" i="8"/>
  <c r="A16" i="8"/>
  <c r="A17" i="8"/>
  <c r="A18" i="8"/>
  <c r="A19" i="8"/>
</calcChain>
</file>

<file path=xl/sharedStrings.xml><?xml version="1.0" encoding="utf-8"?>
<sst xmlns="http://schemas.openxmlformats.org/spreadsheetml/2006/main" count="60" uniqueCount="54">
  <si>
    <t>学年</t>
    <rPh sb="0" eb="2">
      <t>ガクネン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</si>
  <si>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</si>
  <si>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</si>
  <si>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申　込　書</t>
    <rPh sb="0" eb="1">
      <t>サル</t>
    </rPh>
    <rPh sb="2" eb="3">
      <t>コミ</t>
    </rPh>
    <rPh sb="4" eb="5">
      <t>ショ</t>
    </rPh>
    <phoneticPr fontId="1"/>
  </si>
  <si>
    <t>学校対抗</t>
    <rPh sb="0" eb="2">
      <t>ガッコウ</t>
    </rPh>
    <rPh sb="2" eb="4">
      <t>タイコウ</t>
    </rPh>
    <phoneticPr fontId="1"/>
  </si>
  <si>
    <t>平成３０年度　福岡県高等学校卓球新人大会　中部ブロック予選会</t>
    <phoneticPr fontId="1"/>
  </si>
  <si>
    <t>※ランキング順に記入してください。</t>
    <rPh sb="6" eb="7">
      <t>ジュン</t>
    </rPh>
    <rPh sb="8" eb="10">
      <t>キニュウ</t>
    </rPh>
    <phoneticPr fontId="1"/>
  </si>
  <si>
    <t>引率責任者</t>
    <rPh sb="0" eb="2">
      <t>インソツ</t>
    </rPh>
    <rPh sb="2" eb="5">
      <t>セキニンシャ</t>
    </rPh>
    <phoneticPr fontId="1"/>
  </si>
  <si>
    <t>　　上記の者は本校在校生で、本大会に出場することを認め、参加申し込みをいたします。</t>
    <rPh sb="2" eb="4">
      <t>ジョウキ</t>
    </rPh>
    <rPh sb="5" eb="6">
      <t>モノ</t>
    </rPh>
    <rPh sb="7" eb="9">
      <t>ホンコウ</t>
    </rPh>
    <rPh sb="9" eb="12">
      <t>ザイコウセイ</t>
    </rPh>
    <rPh sb="14" eb="17">
      <t>ホンタイカイ</t>
    </rPh>
    <rPh sb="18" eb="20">
      <t>シュツジョウ</t>
    </rPh>
    <rPh sb="25" eb="26">
      <t>ミト</t>
    </rPh>
    <rPh sb="28" eb="30">
      <t>サンカ</t>
    </rPh>
    <rPh sb="30" eb="31">
      <t>モウ</t>
    </rPh>
    <rPh sb="32" eb="33">
      <t>コ</t>
    </rPh>
    <phoneticPr fontId="1"/>
  </si>
  <si>
    <t>　　高体連個人情報に関する取り扱いについては、大会要項の記載事項を承諾した上で参加申し込みをする</t>
    <rPh sb="2" eb="5">
      <t>コウタイレン</t>
    </rPh>
    <rPh sb="5" eb="7">
      <t>コジン</t>
    </rPh>
    <rPh sb="7" eb="9">
      <t>ジョウホウ</t>
    </rPh>
    <rPh sb="10" eb="11">
      <t>カン</t>
    </rPh>
    <rPh sb="13" eb="14">
      <t>ト</t>
    </rPh>
    <rPh sb="15" eb="16">
      <t>アツカ</t>
    </rPh>
    <rPh sb="23" eb="25">
      <t>タイカイ</t>
    </rPh>
    <rPh sb="25" eb="27">
      <t>ヨウコウ</t>
    </rPh>
    <rPh sb="28" eb="30">
      <t>キサイ</t>
    </rPh>
    <rPh sb="30" eb="32">
      <t>ジコウ</t>
    </rPh>
    <rPh sb="33" eb="35">
      <t>ショウダク</t>
    </rPh>
    <rPh sb="37" eb="38">
      <t>ウエ</t>
    </rPh>
    <rPh sb="39" eb="41">
      <t>サンカ</t>
    </rPh>
    <rPh sb="41" eb="42">
      <t>モウ</t>
    </rPh>
    <rPh sb="43" eb="44">
      <t>コ</t>
    </rPh>
    <phoneticPr fontId="1"/>
  </si>
  <si>
    <t>　ことを同意します。</t>
    <rPh sb="4" eb="6">
      <t>ドウイ</t>
    </rPh>
    <phoneticPr fontId="1"/>
  </si>
  <si>
    <t>　　　　　　　　　　　　　　　　　　　　　　　西　南　学　院　高等学校長　　　　　　　　中　根　　広　秋　　　　印</t>
    <rPh sb="23" eb="24">
      <t>ニシ</t>
    </rPh>
    <rPh sb="25" eb="26">
      <t>ミナミ</t>
    </rPh>
    <rPh sb="27" eb="28">
      <t>ガク</t>
    </rPh>
    <rPh sb="29" eb="30">
      <t>イン</t>
    </rPh>
    <rPh sb="31" eb="33">
      <t>コウトウ</t>
    </rPh>
    <rPh sb="33" eb="35">
      <t>ガッコウ</t>
    </rPh>
    <rPh sb="35" eb="36">
      <t>チョウ</t>
    </rPh>
    <rPh sb="44" eb="45">
      <t>チュウ</t>
    </rPh>
    <rPh sb="46" eb="47">
      <t>ネ</t>
    </rPh>
    <rPh sb="49" eb="50">
      <t>ヒロ</t>
    </rPh>
    <rPh sb="51" eb="52">
      <t>アキ</t>
    </rPh>
    <rPh sb="56" eb="57">
      <t>イン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</si>
  <si>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</si>
  <si>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</si>
  <si>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入学年月日</t>
    <rPh sb="0" eb="2">
      <t>ニュウガク</t>
    </rPh>
    <rPh sb="2" eb="5">
      <t>ネンガッピ</t>
    </rPh>
    <phoneticPr fontId="1"/>
  </si>
  <si>
    <t>シングルス</t>
    <phoneticPr fontId="1"/>
  </si>
  <si>
    <t>氏名</t>
    <rPh sb="0" eb="2">
      <t>シメイ</t>
    </rPh>
    <phoneticPr fontId="1"/>
  </si>
  <si>
    <t>監督名</t>
    <rPh sb="0" eb="2">
      <t>カントク</t>
    </rPh>
    <rPh sb="2" eb="3">
      <t>メイ</t>
    </rPh>
    <phoneticPr fontId="1"/>
  </si>
  <si>
    <t>学校電話番号</t>
    <rPh sb="0" eb="2">
      <t>ガッコウ</t>
    </rPh>
    <rPh sb="2" eb="4">
      <t>デンワ</t>
    </rPh>
    <rPh sb="4" eb="6">
      <t>バンゴウ</t>
    </rPh>
    <phoneticPr fontId="1"/>
  </si>
  <si>
    <t>学校名</t>
    <rPh sb="0" eb="3">
      <t>ガッコウメイ</t>
    </rPh>
    <phoneticPr fontId="1"/>
  </si>
  <si>
    <t>学校名→</t>
    <rPh sb="0" eb="2">
      <t>ガッコウ</t>
    </rPh>
    <rPh sb="2" eb="3">
      <t>メイ</t>
    </rPh>
    <phoneticPr fontId="1"/>
  </si>
  <si>
    <t>学校電話番号→</t>
    <rPh sb="0" eb="2">
      <t>ガッコウ</t>
    </rPh>
    <rPh sb="2" eb="4">
      <t>デンワ</t>
    </rPh>
    <rPh sb="4" eb="6">
      <t>バンゴウ</t>
    </rPh>
    <phoneticPr fontId="1"/>
  </si>
  <si>
    <t>監督名→</t>
    <rPh sb="0" eb="2">
      <t>カントク</t>
    </rPh>
    <rPh sb="2" eb="3">
      <t>メイ</t>
    </rPh>
    <phoneticPr fontId="1"/>
  </si>
  <si>
    <t>引率責任者→</t>
    <rPh sb="0" eb="2">
      <t>インソツ</t>
    </rPh>
    <rPh sb="2" eb="5">
      <t>セキニンシャ</t>
    </rPh>
    <phoneticPr fontId="1"/>
  </si>
  <si>
    <t>②学校対抗入力欄</t>
    <rPh sb="1" eb="3">
      <t>ガッコウ</t>
    </rPh>
    <rPh sb="3" eb="5">
      <t>タイコウ</t>
    </rPh>
    <rPh sb="5" eb="7">
      <t>ニュウリョク</t>
    </rPh>
    <rPh sb="7" eb="8">
      <t>ラン</t>
    </rPh>
    <phoneticPr fontId="1"/>
  </si>
  <si>
    <t>性別（男子or女子）→</t>
    <rPh sb="0" eb="2">
      <t>セイベツ</t>
    </rPh>
    <rPh sb="3" eb="5">
      <t>ダンシ</t>
    </rPh>
    <rPh sb="7" eb="9">
      <t>ジョシ</t>
    </rPh>
    <phoneticPr fontId="1"/>
  </si>
  <si>
    <t>高等学校</t>
    <rPh sb="0" eb="2">
      <t>コウトウ</t>
    </rPh>
    <rPh sb="2" eb="4">
      <t>ガッコウ</t>
    </rPh>
    <phoneticPr fontId="1"/>
  </si>
  <si>
    <t>電話番号→</t>
    <rPh sb="0" eb="2">
      <t>デンワ</t>
    </rPh>
    <rPh sb="2" eb="4">
      <t>バンゴウ</t>
    </rPh>
    <phoneticPr fontId="1"/>
  </si>
  <si>
    <t>責任者名→</t>
    <rPh sb="0" eb="2">
      <t>セキニン</t>
    </rPh>
    <rPh sb="2" eb="3">
      <t>シャ</t>
    </rPh>
    <rPh sb="3" eb="4">
      <t>メイ</t>
    </rPh>
    <phoneticPr fontId="1"/>
  </si>
  <si>
    <t>男子or女子→</t>
    <rPh sb="0" eb="2">
      <t>ダンシ</t>
    </rPh>
    <rPh sb="4" eb="6">
      <t>ジョシ</t>
    </rPh>
    <phoneticPr fontId="1"/>
  </si>
  <si>
    <t>出場人数(半角数字のみ)→</t>
    <rPh sb="0" eb="2">
      <t>シュツジョウ</t>
    </rPh>
    <rPh sb="2" eb="4">
      <t>ニンズウ</t>
    </rPh>
    <rPh sb="5" eb="7">
      <t>ハンカク</t>
    </rPh>
    <rPh sb="7" eb="9">
      <t>スウジ</t>
    </rPh>
    <phoneticPr fontId="1"/>
  </si>
  <si>
    <t>学校名（非表示）</t>
    <rPh sb="0" eb="3">
      <t>ガッコウメイ</t>
    </rPh>
    <rPh sb="4" eb="7">
      <t>ヒヒョウジ</t>
    </rPh>
    <phoneticPr fontId="7"/>
  </si>
  <si>
    <t>※ランキング順に上位から記入してください。</t>
    <phoneticPr fontId="1"/>
  </si>
  <si>
    <t>性別</t>
    <rPh sb="0" eb="2">
      <t>セイベツ</t>
    </rPh>
    <phoneticPr fontId="7"/>
  </si>
  <si>
    <t>入金金額→</t>
    <rPh sb="0" eb="2">
      <t>ニュウキン</t>
    </rPh>
    <rPh sb="2" eb="4">
      <t>キンガク</t>
    </rPh>
    <phoneticPr fontId="7"/>
  </si>
  <si>
    <t>ふりがな</t>
    <phoneticPr fontId="7"/>
  </si>
  <si>
    <t>チーム名ふりがな→</t>
    <rPh sb="3" eb="4">
      <t>メイ</t>
    </rPh>
    <phoneticPr fontId="7"/>
  </si>
  <si>
    <t>チーム名→</t>
    <rPh sb="3" eb="4">
      <t>メイ</t>
    </rPh>
    <rPh sb="4" eb="5">
      <t>ガクメイ</t>
    </rPh>
    <phoneticPr fontId="1"/>
  </si>
  <si>
    <t>学年</t>
    <rPh sb="0" eb="2">
      <t>ガクネン</t>
    </rPh>
    <phoneticPr fontId="7"/>
  </si>
  <si>
    <t>年中</t>
    <rPh sb="0" eb="2">
      <t>ネンチュウ</t>
    </rPh>
    <phoneticPr fontId="7"/>
  </si>
  <si>
    <t>年少</t>
    <rPh sb="0" eb="2">
      <t>ネンショウ</t>
    </rPh>
    <phoneticPr fontId="7"/>
  </si>
  <si>
    <t>年長</t>
    <rPh sb="0" eb="2">
      <t>ネンチョウ</t>
    </rPh>
    <phoneticPr fontId="7"/>
  </si>
  <si>
    <t>小1</t>
    <rPh sb="0" eb="1">
      <t>ショウ</t>
    </rPh>
    <phoneticPr fontId="7"/>
  </si>
  <si>
    <t>小2</t>
    <rPh sb="0" eb="1">
      <t>ショウ</t>
    </rPh>
    <phoneticPr fontId="7"/>
  </si>
  <si>
    <t>小3</t>
    <rPh sb="0" eb="1">
      <t>ショウ</t>
    </rPh>
    <phoneticPr fontId="7"/>
  </si>
  <si>
    <t>小4</t>
    <rPh sb="0" eb="1">
      <t>ショウ</t>
    </rPh>
    <phoneticPr fontId="7"/>
  </si>
  <si>
    <t>小5</t>
    <rPh sb="0" eb="1">
      <t>ショウ</t>
    </rPh>
    <phoneticPr fontId="7"/>
  </si>
  <si>
    <t>小6</t>
    <rPh sb="0" eb="1">
      <t>ショウ</t>
    </rPh>
    <phoneticPr fontId="7"/>
  </si>
  <si>
    <t>中1</t>
    <rPh sb="0" eb="1">
      <t>チュウ</t>
    </rPh>
    <phoneticPr fontId="7"/>
  </si>
  <si>
    <t>中2</t>
    <rPh sb="0" eb="1">
      <t>チュウ</t>
    </rPh>
    <phoneticPr fontId="7"/>
  </si>
  <si>
    <t>チーム名</t>
    <rPh sb="3" eb="4">
      <t>メイ</t>
    </rPh>
    <phoneticPr fontId="7"/>
  </si>
  <si>
    <t>ふりがな（姓）</t>
    <rPh sb="5" eb="6">
      <t>セイ</t>
    </rPh>
    <phoneticPr fontId="7"/>
  </si>
  <si>
    <t>ふりがな（名）</t>
    <rPh sb="5" eb="6">
      <t>メイ</t>
    </rPh>
    <phoneticPr fontId="7"/>
  </si>
  <si>
    <t>市民総合カデット 申し込み締め切り　12月12日（金）</t>
    <rPh sb="0" eb="2">
      <t>シミン</t>
    </rPh>
    <rPh sb="2" eb="4">
      <t>ソウゴウ</t>
    </rPh>
    <rPh sb="9" eb="10">
      <t>モウ</t>
    </rPh>
    <rPh sb="11" eb="12">
      <t>コ</t>
    </rPh>
    <rPh sb="13" eb="14">
      <t>シ</t>
    </rPh>
    <rPh sb="15" eb="16">
      <t>キ</t>
    </rPh>
    <rPh sb="20" eb="21">
      <t>ツキ</t>
    </rPh>
    <rPh sb="23" eb="24">
      <t>ニチ</t>
    </rPh>
    <rPh sb="25" eb="26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</si>
</sst>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m&quot;月&quot;d&quot;日&quot;;@"/>
    <numFmt numFmtId="178" formatCode="0_ "/>
  </numFmts>
  <fonts count="9" x14ac:knownFonts="1">
    <font>
      <sz val="11"/>
      <name val="ＭＳ Ｐゴシック"/>
      <family val="3"/>
    </font>
    <font>
      <sz val="6"/>
      <name val="ＭＳ Ｐゴシック"/>
      <family val="3"/>
    </font>
    <font>
      <sz val="14"/>
      <name val="ＭＳ Ｐゴシック"/>
      <family val="3"/>
    </font>
    <font>
      <b/>
      <sz val="11"/>
      <name val="ＭＳ Ｐゴシック"/>
      <family val="3"/>
    </font>
    <font>
      <sz val="10"/>
      <name val="ＭＳ Ｐゴシック"/>
      <family val="3"/>
    </font>
    <font>
      <sz val="12"/>
      <name val="ＭＳ Ｐゴシック"/>
      <family val="3"/>
    </font>
    <font>
      <sz val="16"/>
      <name val="HGS創英角ｺﾞｼｯｸUB"/>
      <family val="3"/>
    </font>
    <font>
      <sz val="6"/>
      <name val="ＭＳ Ｐゴシック"/>
      <family val="3"/>
    </font>
    <font>
      <sz val="12"/>
      <color theme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tted">
        <color indexed="64"/>
      </right>
      <top style="thick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dotted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ck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center" vertical="center" shrinkToFit="1"/>
    </xf>
    <xf numFmtId="0" fontId="0" fillId="0" borderId="1" xfId="0" applyBorder="1">
      <alignment vertical="center"/>
    </xf>
    <xf numFmtId="0" fontId="0" fillId="0" borderId="0" xfId="0" applyAlignment="1">
      <alignment vertical="center" shrinkToFi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4" fontId="0" fillId="0" borderId="25" xfId="0" applyNumberFormat="1" applyBorder="1" applyAlignment="1">
      <alignment horizontal="center" vertical="center"/>
    </xf>
    <xf numFmtId="14" fontId="0" fillId="0" borderId="26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4" fontId="0" fillId="0" borderId="29" xfId="0" applyNumberForma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6" fillId="0" borderId="0" xfId="0" applyFont="1">
      <alignment vertical="center"/>
    </xf>
    <xf numFmtId="0" fontId="5" fillId="0" borderId="34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35" xfId="0" applyFont="1" applyBorder="1" applyAlignment="1">
      <alignment horizontal="right" vertical="center"/>
    </xf>
    <xf numFmtId="0" fontId="5" fillId="0" borderId="36" xfId="0" applyFont="1" applyBorder="1" applyAlignment="1">
      <alignment horizontal="right" vertical="center"/>
    </xf>
    <xf numFmtId="0" fontId="5" fillId="0" borderId="37" xfId="0" applyFont="1" applyBorder="1" applyAlignment="1">
      <alignment horizontal="right" vertical="center"/>
    </xf>
    <xf numFmtId="0" fontId="4" fillId="2" borderId="38" xfId="0" applyFont="1" applyFill="1" applyBorder="1">
      <alignment vertical="center"/>
    </xf>
    <xf numFmtId="49" fontId="5" fillId="0" borderId="36" xfId="0" applyNumberFormat="1" applyFont="1" applyBorder="1" applyAlignment="1" applyProtection="1">
      <alignment horizontal="right" vertical="center"/>
      <protection locked="0"/>
    </xf>
    <xf numFmtId="0" fontId="5" fillId="0" borderId="34" xfId="0" applyFont="1" applyBorder="1" applyAlignment="1" applyProtection="1">
      <alignment horizontal="right" vertical="center"/>
      <protection locked="0"/>
    </xf>
    <xf numFmtId="177" fontId="5" fillId="0" borderId="34" xfId="0" applyNumberFormat="1" applyFont="1" applyBorder="1" applyAlignment="1" applyProtection="1">
      <alignment horizontal="right" vertical="center"/>
      <protection locked="0"/>
    </xf>
    <xf numFmtId="178" fontId="5" fillId="0" borderId="34" xfId="0" applyNumberFormat="1" applyFont="1" applyBorder="1" applyAlignment="1" applyProtection="1">
      <alignment horizontal="right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5" fillId="0" borderId="42" xfId="0" applyFont="1" applyBorder="1" applyAlignment="1" applyProtection="1">
      <alignment horizontal="center" vertical="center"/>
      <protection locked="0"/>
    </xf>
    <xf numFmtId="0" fontId="5" fillId="0" borderId="49" xfId="0" applyFont="1" applyBorder="1" applyAlignment="1" applyProtection="1">
      <alignment horizontal="center" vertical="center"/>
      <protection locked="0"/>
    </xf>
    <xf numFmtId="0" fontId="5" fillId="0" borderId="50" xfId="0" applyFont="1" applyBorder="1" applyAlignment="1" applyProtection="1">
      <alignment horizontal="center" vertical="center"/>
      <protection locked="0"/>
    </xf>
    <xf numFmtId="0" fontId="5" fillId="0" borderId="43" xfId="0" applyFont="1" applyBorder="1" applyAlignment="1" applyProtection="1">
      <alignment horizontal="center" vertical="center"/>
      <protection locked="0"/>
    </xf>
    <xf numFmtId="0" fontId="8" fillId="0" borderId="49" xfId="0" applyFont="1" applyBorder="1" applyAlignment="1" applyProtection="1">
      <alignment horizontal="center" vertical="center"/>
      <protection locked="0"/>
    </xf>
    <xf numFmtId="0" fontId="5" fillId="0" borderId="39" xfId="0" applyFont="1" applyBorder="1" applyAlignment="1" applyProtection="1">
      <alignment horizontal="center" vertical="center"/>
      <protection locked="0"/>
    </xf>
    <xf numFmtId="0" fontId="5" fillId="0" borderId="40" xfId="0" applyFont="1" applyBorder="1" applyAlignment="1" applyProtection="1">
      <alignment horizontal="center" vertical="center"/>
      <protection locked="0"/>
    </xf>
    <xf numFmtId="0" fontId="5" fillId="0" borderId="41" xfId="0" applyFont="1" applyBorder="1" applyAlignment="1" applyProtection="1">
      <alignment horizontal="center" vertical="center"/>
      <protection locked="0"/>
    </xf>
    <xf numFmtId="0" fontId="5" fillId="0" borderId="48" xfId="0" applyFont="1" applyBorder="1" applyAlignment="1" applyProtection="1">
      <alignment horizontal="center" vertical="center"/>
      <protection locked="0"/>
    </xf>
    <xf numFmtId="0" fontId="5" fillId="0" borderId="55" xfId="0" applyFont="1" applyBorder="1" applyAlignment="1" applyProtection="1">
      <alignment horizontal="center" vertical="center"/>
      <protection locked="0"/>
    </xf>
    <xf numFmtId="0" fontId="5" fillId="0" borderId="56" xfId="0" applyFont="1" applyBorder="1" applyAlignment="1" applyProtection="1">
      <alignment horizontal="center" vertical="center"/>
      <protection locked="0"/>
    </xf>
    <xf numFmtId="0" fontId="5" fillId="0" borderId="57" xfId="0" applyFont="1" applyBorder="1" applyAlignment="1" applyProtection="1">
      <alignment horizontal="center" vertical="center"/>
      <protection locked="0"/>
    </xf>
    <xf numFmtId="0" fontId="5" fillId="0" borderId="58" xfId="0" applyFont="1" applyBorder="1" applyAlignment="1" applyProtection="1">
      <alignment horizontal="center" vertical="center"/>
      <protection locked="0"/>
    </xf>
    <xf numFmtId="0" fontId="8" fillId="0" borderId="56" xfId="0" applyFont="1" applyBorder="1" applyAlignment="1" applyProtection="1">
      <alignment horizontal="center" vertical="center"/>
      <protection locked="0"/>
    </xf>
    <xf numFmtId="0" fontId="5" fillId="0" borderId="0" xfId="0" applyFont="1">
      <alignment vertical="center"/>
    </xf>
    <xf numFmtId="178" fontId="5" fillId="0" borderId="0" xfId="0" applyNumberFormat="1" applyFont="1" applyAlignment="1">
      <alignment horizontal="right" vertical="center"/>
    </xf>
    <xf numFmtId="0" fontId="5" fillId="0" borderId="5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0" fillId="0" borderId="64" xfId="0" applyBorder="1" applyProtection="1">
      <alignment vertical="center"/>
      <protection locked="0"/>
    </xf>
    <xf numFmtId="0" fontId="0" fillId="0" borderId="60" xfId="0" applyBorder="1" applyProtection="1">
      <alignment vertical="center"/>
      <protection locked="0"/>
    </xf>
    <xf numFmtId="0" fontId="5" fillId="0" borderId="65" xfId="0" applyFont="1" applyBorder="1" applyAlignment="1" applyProtection="1">
      <alignment horizontal="left" vertical="center"/>
      <protection locked="0"/>
    </xf>
    <xf numFmtId="0" fontId="0" fillId="0" borderId="59" xfId="0" applyBorder="1" applyProtection="1">
      <alignment vertical="center"/>
      <protection locked="0"/>
    </xf>
    <xf numFmtId="0" fontId="5" fillId="0" borderId="65" xfId="0" applyFont="1" applyBorder="1" applyAlignment="1" applyProtection="1">
      <alignment horizontal="center" vertical="center"/>
      <protection locked="0"/>
    </xf>
    <xf numFmtId="0" fontId="5" fillId="0" borderId="59" xfId="0" applyFont="1" applyBorder="1" applyAlignment="1" applyProtection="1">
      <alignment horizontal="center" vertical="center"/>
      <protection locked="0"/>
    </xf>
    <xf numFmtId="0" fontId="5" fillId="0" borderId="66" xfId="0" applyFont="1" applyBorder="1" applyAlignment="1" applyProtection="1">
      <alignment horizontal="center" vertical="center"/>
      <protection locked="0"/>
    </xf>
    <xf numFmtId="0" fontId="5" fillId="0" borderId="61" xfId="0" applyFont="1" applyBorder="1" applyAlignment="1" applyProtection="1">
      <alignment horizontal="center" vertical="center"/>
      <protection locked="0"/>
    </xf>
    <xf numFmtId="0" fontId="5" fillId="0" borderId="64" xfId="0" applyFont="1" applyBorder="1" applyAlignment="1" applyProtection="1">
      <alignment horizontal="center" vertical="center"/>
      <protection locked="0"/>
    </xf>
    <xf numFmtId="0" fontId="5" fillId="0" borderId="60" xfId="0" applyFont="1" applyBorder="1" applyAlignment="1" applyProtection="1">
      <alignment horizontal="center" vertical="center"/>
      <protection locked="0"/>
    </xf>
    <xf numFmtId="0" fontId="0" fillId="0" borderId="65" xfId="0" applyBorder="1" applyProtection="1">
      <alignment vertical="center"/>
      <protection locked="0"/>
    </xf>
    <xf numFmtId="0" fontId="0" fillId="0" borderId="66" xfId="0" applyBorder="1" applyProtection="1">
      <alignment vertical="center"/>
      <protection locked="0"/>
    </xf>
    <xf numFmtId="0" fontId="0" fillId="0" borderId="61" xfId="0" applyBorder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1097281</xdr:colOff>
      <xdr:row>0</xdr:row>
      <xdr:rowOff>224792</xdr:rowOff>
    </xdr:from>
    <xdr:to>
      <xdr:col>16</xdr:col>
      <xdr:colOff>470535</xdr:colOff>
      <xdr:row>8</xdr:row>
      <xdr:rowOff>129540</xdr:rowOff>
    </xdr:to>
    <xdr:sp macro="" textlink="" fLocksText="0">
      <xdr:nvSpPr>
        <xdr:cNvPr id="197" name="角丸四角形吹き出し 1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/>
      </xdr:nvSpPr>
      <xdr:spPr>
        <a:xfrm>
          <a:off x="5334001" y="224792"/>
          <a:ext cx="6315074" cy="2465068"/>
        </a:xfrm>
        <a:prstGeom prst="wedgeRoundRectCallout">
          <a:avLst>
            <a:gd name="adj1" fmla="val -50219"/>
            <a:gd name="adj2" fmla="val -23973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anchor="t"/>
        <a:lstStyle/>
        <a:p>
          <a:pPr algn="l">
            <a:lnSpc>
              <a:spcPts val="1500"/>
            </a:lnSpc>
          </a:pPr>
          <a:r>
            <a:rPr lang="ja-JP" altLang="en-US" sz="1100" b="0" u="none"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注意事項</a:t>
          </a:r>
          <a:endParaRPr lang="en-US" altLang="ja-JP" sz="1100" b="0" u="none"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  <a:p>
          <a:pPr algn="l">
            <a:lnSpc>
              <a:spcPts val="1500"/>
            </a:lnSpc>
          </a:pPr>
          <a:r>
            <a:rPr lang="ja-JP" altLang="en-US" sz="1100">
              <a:solidFill>
                <a:srgbClr val="FF0000"/>
              </a:solidFill>
            </a:rPr>
            <a:t>①このシートの行や列の挿入や削除は絶対にしないでください。自動処理を行います。</a:t>
          </a:r>
          <a:endParaRPr lang="en-US" altLang="ja-JP" sz="1100">
            <a:solidFill>
              <a:srgbClr val="FF0000"/>
            </a:solidFill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>
              <a:solidFill>
                <a:srgbClr val="FF0000"/>
              </a:solidFill>
            </a:rPr>
            <a:t>②チーム名は、「福岡市立」及び「中学校」は</a:t>
          </a:r>
          <a:r>
            <a:rPr lang="ja-JP" altLang="en-US" sz="1100" b="1">
              <a:solidFill>
                <a:srgbClr val="FF0000"/>
              </a:solidFill>
            </a:rPr>
            <a:t>入力しないでください。　</a:t>
          </a:r>
          <a:r>
            <a:rPr lang="ja-JP" altLang="en-US" sz="1000" b="0" u="sng">
              <a:solidFill>
                <a:srgbClr val="FF0000"/>
              </a:solidFill>
            </a:rPr>
            <a:t>例：西福岡</a:t>
          </a:r>
          <a:endParaRPr lang="en-US" altLang="ja-JP" sz="1000" b="0" u="sng">
            <a:solidFill>
              <a:srgbClr val="FF0000"/>
            </a:solidFill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 b="0" u="none">
              <a:solidFill>
                <a:srgbClr val="FF0000"/>
              </a:solidFill>
            </a:rPr>
            <a:t>③学年は、リストから選択できるようにしています。リストから該当のものをお選びください。</a:t>
          </a:r>
          <a:endParaRPr lang="en-US" altLang="ja-JP" sz="1000" b="0" u="none">
            <a:solidFill>
              <a:srgbClr val="FF0000"/>
            </a:solidFill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/>
            <a:t>④入金は参加申し込みと同時にお願いします。</a:t>
          </a:r>
          <a:endParaRPr lang="en-US" altLang="ja-JP" sz="1100"/>
        </a:p>
        <a:p>
          <a:pPr algn="l">
            <a:lnSpc>
              <a:spcPts val="1500"/>
            </a:lnSpc>
          </a:pPr>
          <a:r>
            <a:rPr lang="ja-JP" altLang="en-US" sz="1100"/>
            <a:t>メールの件名→「市民カデット申し込み　チーム名」　</a:t>
          </a:r>
          <a:r>
            <a:rPr lang="ja-JP" altLang="en-US" sz="800" u="sng"/>
            <a:t>例：「市民カデット申し込み　西福岡女子」</a:t>
          </a:r>
          <a:r>
            <a:rPr lang="ja-JP" altLang="en-US" sz="1100"/>
            <a:t>　</a:t>
          </a:r>
          <a:endParaRPr lang="en-US" altLang="ja-JP" sz="1100"/>
        </a:p>
        <a:p>
          <a:pPr algn="l">
            <a:lnSpc>
              <a:spcPts val="1500"/>
            </a:lnSpc>
          </a:pPr>
          <a:r>
            <a:rPr lang="ja-JP" altLang="en-US" sz="1100"/>
            <a:t>　　　　　　　　　　チーム名の記載を必ずしてください。</a:t>
          </a:r>
        </a:p>
        <a:p>
          <a:pPr algn="l">
            <a:lnSpc>
              <a:spcPts val="1500"/>
            </a:lnSpc>
          </a:pPr>
          <a:r>
            <a:rPr lang="ja-JP" altLang="en-US" sz="1100"/>
            <a:t>ファイル名→「市民カデット　チーム名（ 男子 </a:t>
          </a:r>
          <a:r>
            <a:rPr lang="en-US" altLang="ja-JP" sz="1100"/>
            <a:t>or </a:t>
          </a:r>
          <a:r>
            <a:rPr lang="ja-JP" altLang="en-US" sz="1100"/>
            <a:t>女子 ） </a:t>
          </a:r>
          <a:r>
            <a:rPr lang="en-US" altLang="ja-JP" sz="1100"/>
            <a:t>.xlsx </a:t>
          </a:r>
          <a:r>
            <a:rPr lang="ja-JP" altLang="en-US" sz="1100"/>
            <a:t>」　</a:t>
          </a:r>
          <a:r>
            <a:rPr lang="ja-JP" altLang="ja-JP" sz="8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例：「</a:t>
          </a:r>
          <a:r>
            <a:rPr lang="ja-JP" altLang="en-US" sz="8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市民カデット西福岡</a:t>
          </a:r>
          <a:r>
            <a:rPr lang="ja-JP" altLang="ja-JP" sz="8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ja-JP" altLang="en-US" sz="8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女子</a:t>
          </a:r>
          <a:r>
            <a:rPr lang="ja-JP" altLang="ja-JP" sz="8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lang="en-US" altLang="ja-JP" sz="8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.xlsx</a:t>
          </a:r>
          <a:r>
            <a:rPr lang="ja-JP" altLang="ja-JP" sz="8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」</a:t>
          </a:r>
          <a:endParaRPr lang="ja-JP" altLang="en-US" sz="1100" u="sng"/>
        </a:p>
        <a:p>
          <a:pPr algn="l">
            <a:lnSpc>
              <a:spcPts val="1500"/>
            </a:lnSpc>
          </a:pPr>
          <a:r>
            <a:rPr lang="ja-JP" altLang="en-US" sz="1100"/>
            <a:t>男女とも出場の場合は、男子、女子別々のファイルを添付し、送信してください。</a:t>
          </a:r>
          <a:endParaRPr lang="en-US" altLang="ja-JP" sz="1100"/>
        </a:p>
        <a:p>
          <a:pPr algn="l">
            <a:lnSpc>
              <a:spcPts val="1500"/>
            </a:lnSpc>
          </a:pPr>
          <a:r>
            <a:rPr lang="ja-JP" altLang="en-US" sz="1100"/>
            <a:t>またメール本文に申し込み人数の内訳を記載してください</a:t>
          </a:r>
          <a:endParaRPr lang="en-US" altLang="ja-JP" sz="1100"/>
        </a:p>
        <a:p>
          <a:pPr algn="l">
            <a:lnSpc>
              <a:spcPts val="1500"/>
            </a:lnSpc>
          </a:pPr>
          <a:r>
            <a:rPr lang="ja-JP" altLang="en-US" sz="1100" b="0">
              <a:solidFill>
                <a:srgbClr val="FF0000"/>
              </a:solidFill>
            </a:rPr>
            <a:t>これまで、本文に内訳の記載がないケースが多くみられました。必ず内訳を記載してください。</a:t>
          </a:r>
          <a:endParaRPr lang="en-US" altLang="ja-JP" sz="1100" b="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98424</xdr:colOff>
      <xdr:row>1</xdr:row>
      <xdr:rowOff>9524</xdr:rowOff>
    </xdr:from>
    <xdr:to>
      <xdr:col>14</xdr:col>
      <xdr:colOff>577830</xdr:colOff>
      <xdr:row>8</xdr:row>
      <xdr:rowOff>60324</xdr:rowOff>
    </xdr:to>
    <xdr:sp macro="" textlink="" fLocksText="0">
      <xdr:nvSpPr>
        <xdr:cNvPr id="219" name="角丸四角形吹き出し 1">
          <a:extLst>
            <a:ext uri="{FF2B5EF4-FFF2-40B4-BE49-F238E27FC236}">
              <a16:creationId xmlns:a16="http://schemas.microsoft.com/office/drawing/2014/main" id="{00000000-0008-0000-0200-0000DB000000}"/>
            </a:ext>
          </a:extLst>
        </xdr:cNvPr>
        <xdr:cNvSpPr/>
      </xdr:nvSpPr>
      <xdr:spPr>
        <a:xfrm>
          <a:off x="3362325" y="371475"/>
          <a:ext cx="7324725" cy="2247900"/>
        </a:xfrm>
        <a:prstGeom prst="wedgeRoundRectCallout">
          <a:avLst>
            <a:gd name="adj1" fmla="val -50219"/>
            <a:gd name="adj2" fmla="val -23973"/>
            <a:gd name="adj3" fmla="val 16667"/>
          </a:avLst>
        </a:prstGeom>
        <a:solidFill>
          <a:schemeClr val="bg1"/>
        </a:solidFill>
        <a:ln>
          <a:solidFill>
            <a:schemeClr val="accent6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anchor="t"/>
        <a:lstStyle/>
        <a:p>
          <a:pPr algn="l"/>
          <a:r>
            <a:rPr lang="ja-JP" altLang="en-US" sz="1400"/>
            <a:t>注意事項</a:t>
          </a:r>
          <a:endParaRPr lang="en-US" altLang="ja-JP" sz="1400"/>
        </a:p>
        <a:p>
          <a:pPr algn="l"/>
          <a:r>
            <a:rPr lang="ja-JP" altLang="en-US" sz="1400">
              <a:solidFill>
                <a:srgbClr val="FF0000"/>
              </a:solidFill>
            </a:rPr>
            <a:t>◯このシートの行や列の挿入や削除は絶対にしないでください。自動処理を行います。</a:t>
          </a:r>
          <a:endParaRPr lang="en-US" altLang="ja-JP" sz="1400">
            <a:solidFill>
              <a:srgbClr val="FF0000"/>
            </a:solidFill>
          </a:endParaRPr>
        </a:p>
        <a:p>
          <a:pPr algn="l">
            <a:lnSpc>
              <a:spcPts val="1700"/>
            </a:lnSpc>
          </a:pPr>
          <a:r>
            <a:rPr lang="ja-JP" altLang="en-US" sz="1400">
              <a:solidFill>
                <a:srgbClr val="FF0000"/>
              </a:solidFill>
            </a:rPr>
            <a:t>◯太枠のところのみ入力してください。印刷用に自動で印刷用に転記されます。</a:t>
          </a:r>
          <a:endParaRPr lang="en-US" altLang="ja-JP" sz="1400">
            <a:solidFill>
              <a:srgbClr val="FF0000"/>
            </a:solidFill>
          </a:endParaRPr>
        </a:p>
        <a:p>
          <a:pPr algn="l"/>
          <a:r>
            <a:rPr lang="ja-JP" altLang="en-US" sz="1400"/>
            <a:t>◯郵送は印刷用のシートを印刷して送付してください。</a:t>
          </a:r>
          <a:endParaRPr lang="en-US" altLang="ja-JP" sz="1400"/>
        </a:p>
        <a:p>
          <a:pPr algn="l">
            <a:lnSpc>
              <a:spcPts val="1700"/>
            </a:lnSpc>
          </a:pPr>
          <a:r>
            <a:rPr lang="ja-JP" altLang="en-US" sz="1400"/>
            <a:t>◯選手名の欄はシングルス入力用シートからのコピーが可能です。</a:t>
          </a:r>
          <a:endParaRPr lang="en-US" altLang="ja-JP" sz="1400"/>
        </a:p>
        <a:p>
          <a:pPr algn="l"/>
          <a:r>
            <a:rPr lang="ja-JP" altLang="en-US" sz="1400"/>
            <a:t>○メールの送信はシングルスと併せて</a:t>
          </a:r>
          <a:r>
            <a:rPr lang="en-US" altLang="ja-JP" sz="1400"/>
            <a:t>1</a:t>
          </a:r>
          <a:r>
            <a:rPr lang="ja-JP" altLang="en-US" sz="1400"/>
            <a:t>通のみで大丈夫です。</a:t>
          </a:r>
          <a:endParaRPr lang="en-US" altLang="ja-JP" sz="1400"/>
        </a:p>
        <a:p>
          <a:pPr marL="0" marR="0" lvl="0" indent="0" algn="l" defTabSz="91440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ja-JP" sz="1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○監督名に名前が入る方のみがベンチに入ることができます。</a:t>
          </a:r>
          <a:endParaRPr lang="ja-JP" altLang="ja-JP" sz="1800">
            <a:solidFill>
              <a:srgbClr val="FF0000"/>
            </a:solidFill>
            <a:effectLst/>
          </a:endParaRPr>
        </a:p>
        <a:p>
          <a:pPr algn="l">
            <a:lnSpc>
              <a:spcPts val="1600"/>
            </a:lnSpc>
          </a:pPr>
          <a:endParaRPr lang="en-US" altLang="ja-JP" sz="1400"/>
        </a:p>
      </xdr:txBody>
    </xdr:sp>
    <xdr:clientData/>
  </xdr:twoCellAnchor>
  <xdr:twoCellAnchor>
    <xdr:from>
      <xdr:col>7</xdr:col>
      <xdr:colOff>161925</xdr:colOff>
      <xdr:row>9</xdr:row>
      <xdr:rowOff>136525</xdr:rowOff>
    </xdr:from>
    <xdr:to>
      <xdr:col>15</xdr:col>
      <xdr:colOff>41277</xdr:colOff>
      <xdr:row>16</xdr:row>
      <xdr:rowOff>231813</xdr:rowOff>
    </xdr:to>
    <xdr:sp macro="" textlink="" fLocksText="0">
      <xdr:nvSpPr>
        <xdr:cNvPr id="220" name="角丸四角形 2">
          <a:extLst>
            <a:ext uri="{FF2B5EF4-FFF2-40B4-BE49-F238E27FC236}">
              <a16:creationId xmlns:a16="http://schemas.microsoft.com/office/drawing/2014/main" id="{00000000-0008-0000-0200-0000DC000000}"/>
            </a:ext>
          </a:extLst>
        </xdr:cNvPr>
        <xdr:cNvSpPr/>
      </xdr:nvSpPr>
      <xdr:spPr>
        <a:xfrm>
          <a:off x="5476875" y="2867025"/>
          <a:ext cx="5362575" cy="2400300"/>
        </a:xfrm>
        <a:prstGeom prst="roundRect">
          <a:avLst/>
        </a:prstGeom>
        <a:solidFill>
          <a:schemeClr val="bg1"/>
        </a:solidFill>
        <a:ln>
          <a:solidFill>
            <a:schemeClr val="accent6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anchor="t"/>
        <a:lstStyle/>
        <a:p>
          <a:pPr algn="l"/>
          <a:r>
            <a:rPr lang="ja-JP" altLang="en-US" sz="1400"/>
            <a:t>◯生年月日と入学年月日は</a:t>
          </a:r>
          <a:r>
            <a:rPr lang="en-US" altLang="ja-JP" sz="1400"/>
            <a:t>2020/4/1</a:t>
          </a:r>
          <a:r>
            <a:rPr lang="ja-JP" altLang="en-US" sz="1400"/>
            <a:t>のように半角数字で西暦で入力してください。</a:t>
          </a:r>
          <a:endParaRPr lang="en-US" altLang="ja-JP" sz="1400"/>
        </a:p>
        <a:p>
          <a:pPr algn="l">
            <a:lnSpc>
              <a:spcPts val="1700"/>
            </a:lnSpc>
          </a:pPr>
          <a:r>
            <a:rPr lang="ja-JP" altLang="en-US" sz="1400"/>
            <a:t>○シングルス入力用からコピー可能です</a:t>
          </a:r>
          <a:endParaRPr lang="en-US" altLang="ja-JP" sz="1400"/>
        </a:p>
        <a:p>
          <a:pPr algn="l"/>
          <a:r>
            <a:rPr lang="ja-JP" altLang="en-US" sz="1400"/>
            <a:t>○生年月日と入学年月日は</a:t>
          </a:r>
          <a:r>
            <a:rPr lang="en-US" altLang="ja-JP" sz="1400"/>
            <a:t>2020/4/1</a:t>
          </a:r>
          <a:r>
            <a:rPr lang="ja-JP" altLang="en-US" sz="1400"/>
            <a:t>のように入力してください</a:t>
          </a:r>
          <a:endParaRPr lang="en-US" altLang="ja-JP" sz="1400"/>
        </a:p>
        <a:p>
          <a:pPr algn="l">
            <a:lnSpc>
              <a:spcPts val="1700"/>
            </a:lnSpc>
          </a:pPr>
          <a:r>
            <a:rPr lang="ja-JP" altLang="en-US" sz="1400"/>
            <a:t>○数字は半角でお願いします。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3"/>
  </sheetPr>
  <dimension ref="A1:M70"/>
  <sheetViews>
    <sheetView tabSelected="1" topLeftCell="E1" zoomScaleNormal="100" workbookViewId="0">
      <selection activeCell="H3" sqref="H3"/>
    </sheetView>
  </sheetViews>
  <sheetFormatPr defaultColWidth="9" defaultRowHeight="13.2" x14ac:dyDescent="0.2"/>
  <cols>
    <col min="1" max="4" width="9" hidden="1" customWidth="1"/>
    <col min="5" max="6" width="9.44140625" customWidth="1"/>
    <col min="7" max="8" width="21.44140625" customWidth="1"/>
    <col min="9" max="10" width="23" customWidth="1"/>
    <col min="11" max="11" width="19.21875" customWidth="1"/>
    <col min="13" max="13" width="11.109375" hidden="1" customWidth="1"/>
  </cols>
  <sheetData>
    <row r="1" spans="1:13" ht="28.5" customHeight="1" thickBot="1" x14ac:dyDescent="0.25">
      <c r="A1" t="s">
        <v>49</v>
      </c>
      <c r="E1" s="46" t="s">
        <v>53</v>
      </c>
      <c r="F1" s="46"/>
      <c r="G1" s="23"/>
    </row>
    <row r="2" spans="1:13" ht="24.75" customHeight="1" thickBot="1" x14ac:dyDescent="0.25">
      <c r="A2" t="s">
        <v>48</v>
      </c>
      <c r="G2" s="48" t="s">
        <v>37</v>
      </c>
      <c r="H2" s="57"/>
      <c r="I2" s="72"/>
      <c r="J2" s="72"/>
    </row>
    <row r="3" spans="1:13" ht="24.75" customHeight="1" thickBot="1" x14ac:dyDescent="0.25">
      <c r="A3" t="s">
        <v>47</v>
      </c>
      <c r="G3" s="48" t="s">
        <v>36</v>
      </c>
      <c r="H3" s="57"/>
      <c r="I3" s="72"/>
      <c r="J3" s="72"/>
    </row>
    <row r="4" spans="1:13" ht="24.75" customHeight="1" thickBot="1" x14ac:dyDescent="0.25">
      <c r="A4" t="s">
        <v>46</v>
      </c>
      <c r="G4" s="48" t="s">
        <v>27</v>
      </c>
      <c r="H4" s="53"/>
    </row>
    <row r="5" spans="1:13" ht="24.75" customHeight="1" thickBot="1" x14ac:dyDescent="0.25">
      <c r="A5" t="s">
        <v>45</v>
      </c>
      <c r="G5" s="48" t="s">
        <v>28</v>
      </c>
      <c r="H5" s="54"/>
    </row>
    <row r="6" spans="1:13" ht="26.1" customHeight="1" thickBot="1" x14ac:dyDescent="0.25">
      <c r="A6" t="s">
        <v>44</v>
      </c>
      <c r="G6" s="48" t="s">
        <v>29</v>
      </c>
      <c r="H6" s="55"/>
    </row>
    <row r="7" spans="1:13" ht="24.75" customHeight="1" thickBot="1" x14ac:dyDescent="0.25">
      <c r="A7" t="s">
        <v>43</v>
      </c>
      <c r="G7" s="48" t="s">
        <v>30</v>
      </c>
      <c r="H7" s="56"/>
    </row>
    <row r="8" spans="1:13" ht="24.75" customHeight="1" x14ac:dyDescent="0.2">
      <c r="A8" t="s">
        <v>42</v>
      </c>
      <c r="G8" s="48" t="s">
        <v>34</v>
      </c>
      <c r="H8" s="73" t="str">
        <f>IF(H7="","",H7*700)</f>
        <v/>
      </c>
    </row>
    <row r="9" spans="1:13" ht="23.25" customHeight="1" thickBot="1" x14ac:dyDescent="0.25">
      <c r="A9" t="s">
        <v>41</v>
      </c>
      <c r="E9" s="72" t="s">
        <v>32</v>
      </c>
      <c r="F9" s="72"/>
      <c r="H9" s="24"/>
    </row>
    <row r="10" spans="1:13" ht="19.5" customHeight="1" thickBot="1" x14ac:dyDescent="0.25">
      <c r="A10" t="s">
        <v>39</v>
      </c>
      <c r="B10" t="s">
        <v>50</v>
      </c>
      <c r="C10" t="s">
        <v>35</v>
      </c>
      <c r="D10" t="s">
        <v>33</v>
      </c>
      <c r="E10" s="74"/>
      <c r="F10" s="75" t="s">
        <v>38</v>
      </c>
      <c r="G10" s="76" t="s">
        <v>12</v>
      </c>
      <c r="H10" s="77" t="s">
        <v>13</v>
      </c>
      <c r="I10" s="78" t="s">
        <v>51</v>
      </c>
      <c r="J10" s="79" t="s">
        <v>52</v>
      </c>
    </row>
    <row r="11" spans="1:13" ht="31.05" customHeight="1" thickTop="1" x14ac:dyDescent="0.2">
      <c r="A11" t="s">
        <v>40</v>
      </c>
      <c r="B11" t="str">
        <f t="shared" ref="B11:B42" si="0">IF($H$2="","",$H$2)</f>
        <v/>
      </c>
      <c r="C11" t="str">
        <f t="shared" ref="C11:C42" si="1">IF($H$3="","",$H$3)</f>
        <v/>
      </c>
      <c r="D11" t="str">
        <f t="shared" ref="D11:D42" si="2">IF($H$6="","",$H$6)</f>
        <v/>
      </c>
      <c r="E11" s="80" t="str">
        <f>IF(G11="", "", 1)</f>
        <v/>
      </c>
      <c r="F11" s="63"/>
      <c r="G11" s="58"/>
      <c r="H11" s="67"/>
      <c r="I11" s="86"/>
      <c r="J11" s="87"/>
    </row>
    <row r="12" spans="1:13" ht="31.05" customHeight="1" x14ac:dyDescent="0.2">
      <c r="B12" t="str">
        <f t="shared" si="0"/>
        <v/>
      </c>
      <c r="C12" t="str">
        <f t="shared" si="1"/>
        <v/>
      </c>
      <c r="D12" t="str">
        <f t="shared" si="2"/>
        <v/>
      </c>
      <c r="E12" s="81" t="str">
        <f>IF(G12="", "", 2)</f>
        <v/>
      </c>
      <c r="F12" s="64"/>
      <c r="G12" s="59"/>
      <c r="H12" s="68"/>
      <c r="I12" s="88"/>
      <c r="J12" s="89"/>
    </row>
    <row r="13" spans="1:13" ht="31.05" customHeight="1" x14ac:dyDescent="0.2">
      <c r="B13" t="str">
        <f t="shared" si="0"/>
        <v/>
      </c>
      <c r="C13" t="str">
        <f t="shared" si="1"/>
        <v/>
      </c>
      <c r="D13" t="str">
        <f t="shared" si="2"/>
        <v/>
      </c>
      <c r="E13" s="81" t="str">
        <f>IF(G13="", "", 3)</f>
        <v/>
      </c>
      <c r="F13" s="64"/>
      <c r="G13" s="59"/>
      <c r="H13" s="68"/>
      <c r="I13" s="90"/>
      <c r="J13" s="91"/>
      <c r="K13" s="82"/>
      <c r="L13" s="82"/>
      <c r="M13" t="s">
        <v>31</v>
      </c>
    </row>
    <row r="14" spans="1:13" ht="31.05" customHeight="1" x14ac:dyDescent="0.2">
      <c r="B14" t="str">
        <f t="shared" si="0"/>
        <v/>
      </c>
      <c r="C14" t="str">
        <f t="shared" si="1"/>
        <v/>
      </c>
      <c r="D14" t="str">
        <f t="shared" si="2"/>
        <v/>
      </c>
      <c r="E14" s="81" t="str">
        <f>IF(G14="", "", 4)</f>
        <v/>
      </c>
      <c r="F14" s="64"/>
      <c r="G14" s="59"/>
      <c r="H14" s="68"/>
      <c r="I14" s="90"/>
      <c r="J14" s="91"/>
      <c r="K14" s="82"/>
      <c r="L14" s="82"/>
      <c r="M14" t="str">
        <f>IF(I14="","",H2)</f>
        <v/>
      </c>
    </row>
    <row r="15" spans="1:13" ht="31.05" customHeight="1" x14ac:dyDescent="0.2">
      <c r="B15" t="str">
        <f t="shared" si="0"/>
        <v/>
      </c>
      <c r="C15" t="str">
        <f t="shared" si="1"/>
        <v/>
      </c>
      <c r="D15" t="str">
        <f t="shared" si="2"/>
        <v/>
      </c>
      <c r="E15" s="81" t="str">
        <f>IF(G15="", "", 5)</f>
        <v/>
      </c>
      <c r="F15" s="64"/>
      <c r="G15" s="59"/>
      <c r="H15" s="68"/>
      <c r="I15" s="90"/>
      <c r="J15" s="91"/>
      <c r="K15" s="82"/>
      <c r="L15" s="82"/>
      <c r="M15" t="str">
        <f>IF(I15="","",#REF!)</f>
        <v/>
      </c>
    </row>
    <row r="16" spans="1:13" ht="31.05" customHeight="1" x14ac:dyDescent="0.2">
      <c r="B16" t="str">
        <f t="shared" si="0"/>
        <v/>
      </c>
      <c r="C16" t="str">
        <f t="shared" si="1"/>
        <v/>
      </c>
      <c r="D16" t="str">
        <f t="shared" si="2"/>
        <v/>
      </c>
      <c r="E16" s="81" t="str">
        <f>IF(G16="", "", 6)</f>
        <v/>
      </c>
      <c r="F16" s="64"/>
      <c r="G16" s="59"/>
      <c r="H16" s="68"/>
      <c r="I16" s="90"/>
      <c r="J16" s="91"/>
      <c r="K16" s="82"/>
      <c r="L16" s="82"/>
      <c r="M16" t="str">
        <f>IF(I16="","",H4)</f>
        <v/>
      </c>
    </row>
    <row r="17" spans="2:13" ht="31.05" customHeight="1" x14ac:dyDescent="0.2">
      <c r="B17" t="str">
        <f t="shared" si="0"/>
        <v/>
      </c>
      <c r="C17" t="str">
        <f t="shared" si="1"/>
        <v/>
      </c>
      <c r="D17" t="str">
        <f t="shared" si="2"/>
        <v/>
      </c>
      <c r="E17" s="81" t="str">
        <f>IF(G17="", "", 7)</f>
        <v/>
      </c>
      <c r="F17" s="64"/>
      <c r="G17" s="59"/>
      <c r="H17" s="68"/>
      <c r="I17" s="90"/>
      <c r="J17" s="91"/>
      <c r="K17" s="82"/>
      <c r="L17" s="82"/>
      <c r="M17" t="str">
        <f>IF(I17="","",H5)</f>
        <v/>
      </c>
    </row>
    <row r="18" spans="2:13" ht="31.05" customHeight="1" x14ac:dyDescent="0.2">
      <c r="B18" t="str">
        <f t="shared" si="0"/>
        <v/>
      </c>
      <c r="C18" t="str">
        <f t="shared" si="1"/>
        <v/>
      </c>
      <c r="D18" t="str">
        <f t="shared" si="2"/>
        <v/>
      </c>
      <c r="E18" s="81" t="str">
        <f>IF(G18="", "", 8)</f>
        <v/>
      </c>
      <c r="F18" s="64"/>
      <c r="G18" s="59"/>
      <c r="H18" s="68"/>
      <c r="I18" s="90"/>
      <c r="J18" s="91"/>
      <c r="K18" s="82"/>
      <c r="L18" s="82"/>
      <c r="M18" t="str">
        <f>IF(I18="","",#REF!)</f>
        <v/>
      </c>
    </row>
    <row r="19" spans="2:13" ht="31.05" customHeight="1" x14ac:dyDescent="0.2">
      <c r="B19" t="str">
        <f t="shared" si="0"/>
        <v/>
      </c>
      <c r="C19" t="str">
        <f t="shared" si="1"/>
        <v/>
      </c>
      <c r="D19" t="str">
        <f t="shared" si="2"/>
        <v/>
      </c>
      <c r="E19" s="81" t="str">
        <f>IF(G19="", "", 9)</f>
        <v/>
      </c>
      <c r="F19" s="64"/>
      <c r="G19" s="59"/>
      <c r="H19" s="68"/>
      <c r="I19" s="90"/>
      <c r="J19" s="91"/>
      <c r="K19" s="82"/>
      <c r="L19" s="82"/>
      <c r="M19" t="str">
        <f>IF(I19="","",H6)</f>
        <v/>
      </c>
    </row>
    <row r="20" spans="2:13" ht="31.05" customHeight="1" thickBot="1" x14ac:dyDescent="0.25">
      <c r="B20" t="str">
        <f t="shared" si="0"/>
        <v/>
      </c>
      <c r="C20" t="str">
        <f t="shared" si="1"/>
        <v/>
      </c>
      <c r="D20" t="str">
        <f t="shared" si="2"/>
        <v/>
      </c>
      <c r="E20" s="83" t="str">
        <f>IF(G20="", "", 10)</f>
        <v/>
      </c>
      <c r="F20" s="65"/>
      <c r="G20" s="61"/>
      <c r="H20" s="69"/>
      <c r="I20" s="92"/>
      <c r="J20" s="93"/>
      <c r="K20" s="82"/>
      <c r="L20" s="82"/>
      <c r="M20" t="str">
        <f>IF(I20="","",#REF!)</f>
        <v/>
      </c>
    </row>
    <row r="21" spans="2:13" ht="31.05" customHeight="1" x14ac:dyDescent="0.2">
      <c r="B21" t="str">
        <f t="shared" si="0"/>
        <v/>
      </c>
      <c r="C21" t="str">
        <f t="shared" si="1"/>
        <v/>
      </c>
      <c r="D21" t="str">
        <f t="shared" si="2"/>
        <v/>
      </c>
      <c r="E21" s="84" t="str">
        <f>IF(G21="", "", 11)</f>
        <v/>
      </c>
      <c r="F21" s="66"/>
      <c r="G21" s="60"/>
      <c r="H21" s="70"/>
      <c r="I21" s="94"/>
      <c r="J21" s="95"/>
      <c r="K21" s="82"/>
      <c r="L21" s="82"/>
      <c r="M21" t="str">
        <f>IF(I21="","",H7)</f>
        <v/>
      </c>
    </row>
    <row r="22" spans="2:13" ht="31.05" customHeight="1" x14ac:dyDescent="0.2">
      <c r="B22" t="str">
        <f t="shared" si="0"/>
        <v/>
      </c>
      <c r="C22" t="str">
        <f t="shared" si="1"/>
        <v/>
      </c>
      <c r="D22" t="str">
        <f t="shared" si="2"/>
        <v/>
      </c>
      <c r="E22" s="81" t="str">
        <f>IF(G22="", "", 12)</f>
        <v/>
      </c>
      <c r="F22" s="64"/>
      <c r="G22" s="59"/>
      <c r="H22" s="68"/>
      <c r="I22" s="90"/>
      <c r="J22" s="91"/>
      <c r="K22" s="82"/>
      <c r="L22" s="82"/>
      <c r="M22" t="str">
        <f>IF(I22="","",#REF!)</f>
        <v/>
      </c>
    </row>
    <row r="23" spans="2:13" ht="31.05" customHeight="1" x14ac:dyDescent="0.2">
      <c r="B23" t="str">
        <f t="shared" si="0"/>
        <v/>
      </c>
      <c r="C23" t="str">
        <f t="shared" si="1"/>
        <v/>
      </c>
      <c r="D23" t="str">
        <f t="shared" si="2"/>
        <v/>
      </c>
      <c r="E23" s="81" t="str">
        <f>IF(G23="", "", 13)</f>
        <v/>
      </c>
      <c r="F23" s="64"/>
      <c r="G23" s="59"/>
      <c r="H23" s="68"/>
      <c r="I23" s="90"/>
      <c r="J23" s="91"/>
      <c r="K23" s="82"/>
      <c r="L23" s="82"/>
      <c r="M23" t="str">
        <f t="shared" ref="M23:M28" si="3">IF(I23="","",H9)</f>
        <v/>
      </c>
    </row>
    <row r="24" spans="2:13" ht="31.05" customHeight="1" x14ac:dyDescent="0.2">
      <c r="B24" t="str">
        <f t="shared" si="0"/>
        <v/>
      </c>
      <c r="C24" t="str">
        <f t="shared" si="1"/>
        <v/>
      </c>
      <c r="D24" t="str">
        <f t="shared" si="2"/>
        <v/>
      </c>
      <c r="E24" s="81" t="str">
        <f>IF(G24="", "", 14)</f>
        <v/>
      </c>
      <c r="F24" s="64"/>
      <c r="G24" s="59"/>
      <c r="H24" s="68"/>
      <c r="I24" s="90"/>
      <c r="J24" s="91"/>
      <c r="K24" s="82"/>
      <c r="L24" s="82"/>
      <c r="M24" t="str">
        <f t="shared" si="3"/>
        <v/>
      </c>
    </row>
    <row r="25" spans="2:13" ht="31.05" customHeight="1" x14ac:dyDescent="0.2">
      <c r="B25" t="str">
        <f t="shared" si="0"/>
        <v/>
      </c>
      <c r="C25" t="str">
        <f t="shared" si="1"/>
        <v/>
      </c>
      <c r="D25" t="str">
        <f t="shared" si="2"/>
        <v/>
      </c>
      <c r="E25" s="81" t="str">
        <f>IF(G25="", "", 15)</f>
        <v/>
      </c>
      <c r="F25" s="64"/>
      <c r="G25" s="59"/>
      <c r="H25" s="68"/>
      <c r="I25" s="90"/>
      <c r="J25" s="91"/>
      <c r="K25" s="82"/>
      <c r="L25" s="82"/>
      <c r="M25" t="str">
        <f t="shared" si="3"/>
        <v/>
      </c>
    </row>
    <row r="26" spans="2:13" ht="31.05" customHeight="1" x14ac:dyDescent="0.2">
      <c r="B26" t="str">
        <f t="shared" si="0"/>
        <v/>
      </c>
      <c r="C26" t="str">
        <f t="shared" si="1"/>
        <v/>
      </c>
      <c r="D26" t="str">
        <f t="shared" si="2"/>
        <v/>
      </c>
      <c r="E26" s="81" t="str">
        <f>IF(G26="", "", 16)</f>
        <v/>
      </c>
      <c r="F26" s="64"/>
      <c r="G26" s="59"/>
      <c r="H26" s="68"/>
      <c r="I26" s="90"/>
      <c r="J26" s="91"/>
      <c r="K26" s="82"/>
      <c r="L26" s="82"/>
      <c r="M26" t="str">
        <f t="shared" si="3"/>
        <v/>
      </c>
    </row>
    <row r="27" spans="2:13" ht="31.05" customHeight="1" x14ac:dyDescent="0.2">
      <c r="B27" t="str">
        <f t="shared" si="0"/>
        <v/>
      </c>
      <c r="C27" t="str">
        <f t="shared" si="1"/>
        <v/>
      </c>
      <c r="D27" t="str">
        <f t="shared" si="2"/>
        <v/>
      </c>
      <c r="E27" s="81" t="str">
        <f>IF(G27="", "", 17)</f>
        <v/>
      </c>
      <c r="F27" s="64"/>
      <c r="G27" s="59"/>
      <c r="H27" s="68"/>
      <c r="I27" s="90"/>
      <c r="J27" s="91"/>
      <c r="K27" s="82"/>
      <c r="L27" s="82"/>
      <c r="M27" t="str">
        <f t="shared" si="3"/>
        <v/>
      </c>
    </row>
    <row r="28" spans="2:13" ht="31.05" customHeight="1" x14ac:dyDescent="0.2">
      <c r="B28" t="str">
        <f t="shared" si="0"/>
        <v/>
      </c>
      <c r="C28" t="str">
        <f t="shared" si="1"/>
        <v/>
      </c>
      <c r="D28" t="str">
        <f t="shared" si="2"/>
        <v/>
      </c>
      <c r="E28" s="81" t="str">
        <f>IF(G28="", "", 18)</f>
        <v/>
      </c>
      <c r="F28" s="64"/>
      <c r="G28" s="59"/>
      <c r="H28" s="68"/>
      <c r="I28" s="90"/>
      <c r="J28" s="91"/>
      <c r="K28" s="82"/>
      <c r="L28" s="82"/>
      <c r="M28" t="str">
        <f t="shared" si="3"/>
        <v/>
      </c>
    </row>
    <row r="29" spans="2:13" ht="31.05" customHeight="1" x14ac:dyDescent="0.2">
      <c r="B29" t="str">
        <f t="shared" si="0"/>
        <v/>
      </c>
      <c r="C29" t="str">
        <f t="shared" si="1"/>
        <v/>
      </c>
      <c r="D29" t="str">
        <f t="shared" si="2"/>
        <v/>
      </c>
      <c r="E29" s="81" t="str">
        <f>IF(G29="", "", 19)</f>
        <v/>
      </c>
      <c r="F29" s="64"/>
      <c r="G29" s="59"/>
      <c r="H29" s="68"/>
      <c r="I29" s="96"/>
      <c r="J29" s="89"/>
    </row>
    <row r="30" spans="2:13" ht="31.05" customHeight="1" thickBot="1" x14ac:dyDescent="0.25">
      <c r="B30" t="str">
        <f t="shared" si="0"/>
        <v/>
      </c>
      <c r="C30" t="str">
        <f t="shared" si="1"/>
        <v/>
      </c>
      <c r="D30" t="str">
        <f t="shared" si="2"/>
        <v/>
      </c>
      <c r="E30" s="85" t="str">
        <f>IF(G30="", "", 20)</f>
        <v/>
      </c>
      <c r="F30" s="65"/>
      <c r="G30" s="61"/>
      <c r="H30" s="69"/>
      <c r="I30" s="97"/>
      <c r="J30" s="98"/>
    </row>
    <row r="31" spans="2:13" ht="31.05" customHeight="1" x14ac:dyDescent="0.2">
      <c r="B31" t="str">
        <f t="shared" si="0"/>
        <v/>
      </c>
      <c r="C31" t="str">
        <f t="shared" si="1"/>
        <v/>
      </c>
      <c r="D31" t="str">
        <f t="shared" si="2"/>
        <v/>
      </c>
      <c r="E31" s="84" t="str">
        <f>IF(G31="", "", 21)</f>
        <v/>
      </c>
      <c r="F31" s="66"/>
      <c r="G31" s="60"/>
      <c r="H31" s="70"/>
      <c r="I31" s="86"/>
      <c r="J31" s="87"/>
    </row>
    <row r="32" spans="2:13" ht="31.05" customHeight="1" x14ac:dyDescent="0.2">
      <c r="B32" t="str">
        <f t="shared" si="0"/>
        <v/>
      </c>
      <c r="C32" t="str">
        <f t="shared" si="1"/>
        <v/>
      </c>
      <c r="D32" t="str">
        <f t="shared" si="2"/>
        <v/>
      </c>
      <c r="E32" s="81" t="str">
        <f>IF(G32="", "", 22)</f>
        <v/>
      </c>
      <c r="F32" s="64"/>
      <c r="G32" s="59"/>
      <c r="H32" s="68"/>
      <c r="I32" s="96"/>
      <c r="J32" s="89"/>
    </row>
    <row r="33" spans="2:10" ht="31.05" customHeight="1" x14ac:dyDescent="0.2">
      <c r="B33" t="str">
        <f t="shared" si="0"/>
        <v/>
      </c>
      <c r="C33" t="str">
        <f t="shared" si="1"/>
        <v/>
      </c>
      <c r="D33" t="str">
        <f t="shared" si="2"/>
        <v/>
      </c>
      <c r="E33" s="81" t="str">
        <f>IF(G33="", "", 23)</f>
        <v/>
      </c>
      <c r="F33" s="64"/>
      <c r="G33" s="59"/>
      <c r="H33" s="68"/>
      <c r="I33" s="96"/>
      <c r="J33" s="89"/>
    </row>
    <row r="34" spans="2:10" ht="31.05" customHeight="1" x14ac:dyDescent="0.2">
      <c r="B34" t="str">
        <f t="shared" si="0"/>
        <v/>
      </c>
      <c r="C34" t="str">
        <f t="shared" si="1"/>
        <v/>
      </c>
      <c r="D34" t="str">
        <f t="shared" si="2"/>
        <v/>
      </c>
      <c r="E34" s="81" t="str">
        <f>IF(G34="", "", 24)</f>
        <v/>
      </c>
      <c r="F34" s="64"/>
      <c r="G34" s="59"/>
      <c r="H34" s="68"/>
      <c r="I34" s="96"/>
      <c r="J34" s="89"/>
    </row>
    <row r="35" spans="2:10" ht="31.05" customHeight="1" x14ac:dyDescent="0.2">
      <c r="B35" t="str">
        <f t="shared" si="0"/>
        <v/>
      </c>
      <c r="C35" t="str">
        <f t="shared" si="1"/>
        <v/>
      </c>
      <c r="D35" t="str">
        <f t="shared" si="2"/>
        <v/>
      </c>
      <c r="E35" s="81" t="str">
        <f>IF(G35="", "", 25)</f>
        <v/>
      </c>
      <c r="F35" s="64"/>
      <c r="G35" s="59"/>
      <c r="H35" s="68"/>
      <c r="I35" s="96"/>
      <c r="J35" s="89"/>
    </row>
    <row r="36" spans="2:10" ht="31.05" customHeight="1" x14ac:dyDescent="0.2">
      <c r="B36" t="str">
        <f t="shared" si="0"/>
        <v/>
      </c>
      <c r="C36" t="str">
        <f t="shared" si="1"/>
        <v/>
      </c>
      <c r="D36" t="str">
        <f t="shared" si="2"/>
        <v/>
      </c>
      <c r="E36" s="81" t="str">
        <f>IF(G36="", "", 26)</f>
        <v/>
      </c>
      <c r="F36" s="64"/>
      <c r="G36" s="62"/>
      <c r="H36" s="71"/>
      <c r="I36" s="96"/>
      <c r="J36" s="89"/>
    </row>
    <row r="37" spans="2:10" ht="31.05" customHeight="1" x14ac:dyDescent="0.2">
      <c r="B37" t="str">
        <f t="shared" si="0"/>
        <v/>
      </c>
      <c r="C37" t="str">
        <f t="shared" si="1"/>
        <v/>
      </c>
      <c r="D37" t="str">
        <f t="shared" si="2"/>
        <v/>
      </c>
      <c r="E37" s="81" t="str">
        <f>IF(G37="", "", 27)</f>
        <v/>
      </c>
      <c r="F37" s="64"/>
      <c r="G37" s="62"/>
      <c r="H37" s="71"/>
      <c r="I37" s="96"/>
      <c r="J37" s="89"/>
    </row>
    <row r="38" spans="2:10" ht="31.05" customHeight="1" x14ac:dyDescent="0.2">
      <c r="B38" t="str">
        <f t="shared" si="0"/>
        <v/>
      </c>
      <c r="C38" t="str">
        <f t="shared" si="1"/>
        <v/>
      </c>
      <c r="D38" t="str">
        <f t="shared" si="2"/>
        <v/>
      </c>
      <c r="E38" s="81" t="str">
        <f>IF(G38="", "", 28)</f>
        <v/>
      </c>
      <c r="F38" s="64"/>
      <c r="G38" s="59"/>
      <c r="H38" s="68"/>
      <c r="I38" s="96"/>
      <c r="J38" s="89"/>
    </row>
    <row r="39" spans="2:10" ht="31.05" customHeight="1" x14ac:dyDescent="0.2">
      <c r="B39" t="str">
        <f t="shared" si="0"/>
        <v/>
      </c>
      <c r="C39" t="str">
        <f t="shared" si="1"/>
        <v/>
      </c>
      <c r="D39" t="str">
        <f t="shared" si="2"/>
        <v/>
      </c>
      <c r="E39" s="81" t="str">
        <f>IF(G39="", "", 29)</f>
        <v/>
      </c>
      <c r="F39" s="64"/>
      <c r="G39" s="59"/>
      <c r="H39" s="68"/>
      <c r="I39" s="96"/>
      <c r="J39" s="89"/>
    </row>
    <row r="40" spans="2:10" ht="31.05" customHeight="1" thickBot="1" x14ac:dyDescent="0.25">
      <c r="B40" t="str">
        <f t="shared" si="0"/>
        <v/>
      </c>
      <c r="C40" t="str">
        <f t="shared" si="1"/>
        <v/>
      </c>
      <c r="D40" t="str">
        <f t="shared" si="2"/>
        <v/>
      </c>
      <c r="E40" s="85" t="str">
        <f>IF(G40="", "", 30)</f>
        <v/>
      </c>
      <c r="F40" s="65"/>
      <c r="G40" s="61"/>
      <c r="H40" s="69"/>
      <c r="I40" s="97"/>
      <c r="J40" s="98"/>
    </row>
    <row r="41" spans="2:10" ht="31.05" customHeight="1" x14ac:dyDescent="0.2">
      <c r="B41" t="str">
        <f t="shared" si="0"/>
        <v/>
      </c>
      <c r="C41" t="str">
        <f t="shared" si="1"/>
        <v/>
      </c>
      <c r="D41" t="str">
        <f t="shared" si="2"/>
        <v/>
      </c>
      <c r="E41" s="84" t="str">
        <f>IF(G41="", "", 31)</f>
        <v/>
      </c>
      <c r="F41" s="66"/>
      <c r="G41" s="60"/>
      <c r="H41" s="70"/>
      <c r="I41" s="86"/>
      <c r="J41" s="87"/>
    </row>
    <row r="42" spans="2:10" ht="31.05" customHeight="1" x14ac:dyDescent="0.2">
      <c r="B42" t="str">
        <f t="shared" si="0"/>
        <v/>
      </c>
      <c r="C42" t="str">
        <f t="shared" si="1"/>
        <v/>
      </c>
      <c r="D42" t="str">
        <f t="shared" si="2"/>
        <v/>
      </c>
      <c r="E42" s="81" t="str">
        <f>IF(G42="", "", 32)</f>
        <v/>
      </c>
      <c r="F42" s="64"/>
      <c r="G42" s="59"/>
      <c r="H42" s="68"/>
      <c r="I42" s="96"/>
      <c r="J42" s="89"/>
    </row>
    <row r="43" spans="2:10" ht="31.05" customHeight="1" x14ac:dyDescent="0.2">
      <c r="B43" t="str">
        <f t="shared" ref="B43:B70" si="4">IF($H$2="","",$H$2)</f>
        <v/>
      </c>
      <c r="C43" t="str">
        <f t="shared" ref="C43:C70" si="5">IF($H$3="","",$H$3)</f>
        <v/>
      </c>
      <c r="D43" t="str">
        <f t="shared" ref="D43:D70" si="6">IF($H$6="","",$H$6)</f>
        <v/>
      </c>
      <c r="E43" s="81" t="str">
        <f>IF(G43="", "", 33)</f>
        <v/>
      </c>
      <c r="F43" s="64"/>
      <c r="G43" s="59"/>
      <c r="H43" s="68"/>
      <c r="I43" s="96"/>
      <c r="J43" s="89"/>
    </row>
    <row r="44" spans="2:10" ht="31.05" customHeight="1" x14ac:dyDescent="0.2">
      <c r="B44" t="str">
        <f t="shared" si="4"/>
        <v/>
      </c>
      <c r="C44" t="str">
        <f t="shared" si="5"/>
        <v/>
      </c>
      <c r="D44" t="str">
        <f t="shared" si="6"/>
        <v/>
      </c>
      <c r="E44" s="81" t="str">
        <f>IF(G44="", "", 34)</f>
        <v/>
      </c>
      <c r="F44" s="64"/>
      <c r="G44" s="59"/>
      <c r="H44" s="68"/>
      <c r="I44" s="96"/>
      <c r="J44" s="89"/>
    </row>
    <row r="45" spans="2:10" ht="31.05" customHeight="1" x14ac:dyDescent="0.2">
      <c r="B45" t="str">
        <f t="shared" si="4"/>
        <v/>
      </c>
      <c r="C45" t="str">
        <f t="shared" si="5"/>
        <v/>
      </c>
      <c r="D45" t="str">
        <f t="shared" si="6"/>
        <v/>
      </c>
      <c r="E45" s="81" t="str">
        <f>IF(G45="", "", 35)</f>
        <v/>
      </c>
      <c r="F45" s="64"/>
      <c r="G45" s="59"/>
      <c r="H45" s="68"/>
      <c r="I45" s="96"/>
      <c r="J45" s="89"/>
    </row>
    <row r="46" spans="2:10" ht="31.05" customHeight="1" x14ac:dyDescent="0.2">
      <c r="B46" t="str">
        <f t="shared" si="4"/>
        <v/>
      </c>
      <c r="C46" t="str">
        <f t="shared" si="5"/>
        <v/>
      </c>
      <c r="D46" t="str">
        <f t="shared" si="6"/>
        <v/>
      </c>
      <c r="E46" s="81" t="str">
        <f>IF(G46="", "", 36)</f>
        <v/>
      </c>
      <c r="F46" s="64"/>
      <c r="G46" s="59"/>
      <c r="H46" s="68"/>
      <c r="I46" s="96"/>
      <c r="J46" s="89"/>
    </row>
    <row r="47" spans="2:10" ht="31.05" customHeight="1" x14ac:dyDescent="0.2">
      <c r="B47" t="str">
        <f t="shared" si="4"/>
        <v/>
      </c>
      <c r="C47" t="str">
        <f t="shared" si="5"/>
        <v/>
      </c>
      <c r="D47" t="str">
        <f t="shared" si="6"/>
        <v/>
      </c>
      <c r="E47" s="81" t="str">
        <f>IF(G47="", "", 37)</f>
        <v/>
      </c>
      <c r="F47" s="64"/>
      <c r="G47" s="59"/>
      <c r="H47" s="68"/>
      <c r="I47" s="96"/>
      <c r="J47" s="89"/>
    </row>
    <row r="48" spans="2:10" ht="31.05" customHeight="1" x14ac:dyDescent="0.2">
      <c r="B48" t="str">
        <f t="shared" si="4"/>
        <v/>
      </c>
      <c r="C48" t="str">
        <f t="shared" si="5"/>
        <v/>
      </c>
      <c r="D48" t="str">
        <f t="shared" si="6"/>
        <v/>
      </c>
      <c r="E48" s="81" t="str">
        <f>IF(G48="", "", 38)</f>
        <v/>
      </c>
      <c r="F48" s="64"/>
      <c r="G48" s="59"/>
      <c r="H48" s="68"/>
      <c r="I48" s="96"/>
      <c r="J48" s="89"/>
    </row>
    <row r="49" spans="2:10" ht="31.05" customHeight="1" x14ac:dyDescent="0.2">
      <c r="B49" t="str">
        <f t="shared" si="4"/>
        <v/>
      </c>
      <c r="C49" t="str">
        <f t="shared" si="5"/>
        <v/>
      </c>
      <c r="D49" t="str">
        <f t="shared" si="6"/>
        <v/>
      </c>
      <c r="E49" s="81" t="str">
        <f>IF(G49="", "", 39)</f>
        <v/>
      </c>
      <c r="F49" s="64"/>
      <c r="G49" s="59"/>
      <c r="H49" s="68"/>
      <c r="I49" s="96"/>
      <c r="J49" s="89"/>
    </row>
    <row r="50" spans="2:10" ht="31.05" customHeight="1" thickBot="1" x14ac:dyDescent="0.25">
      <c r="B50" t="str">
        <f t="shared" si="4"/>
        <v/>
      </c>
      <c r="C50" t="str">
        <f t="shared" si="5"/>
        <v/>
      </c>
      <c r="D50" t="str">
        <f t="shared" si="6"/>
        <v/>
      </c>
      <c r="E50" s="85" t="str">
        <f>IF(G50="", "", 40)</f>
        <v/>
      </c>
      <c r="F50" s="65"/>
      <c r="G50" s="61"/>
      <c r="H50" s="69"/>
      <c r="I50" s="97"/>
      <c r="J50" s="98"/>
    </row>
    <row r="51" spans="2:10" ht="31.05" customHeight="1" x14ac:dyDescent="0.2">
      <c r="B51" t="str">
        <f t="shared" si="4"/>
        <v/>
      </c>
      <c r="C51" t="str">
        <f t="shared" si="5"/>
        <v/>
      </c>
      <c r="D51" t="str">
        <f t="shared" si="6"/>
        <v/>
      </c>
      <c r="E51" s="84" t="str">
        <f>IF(G51="", "", 41)</f>
        <v/>
      </c>
      <c r="F51" s="66"/>
      <c r="G51" s="60"/>
      <c r="H51" s="70"/>
      <c r="I51" s="86"/>
      <c r="J51" s="87"/>
    </row>
    <row r="52" spans="2:10" ht="31.05" customHeight="1" x14ac:dyDescent="0.2">
      <c r="B52" t="str">
        <f t="shared" si="4"/>
        <v/>
      </c>
      <c r="C52" t="str">
        <f t="shared" si="5"/>
        <v/>
      </c>
      <c r="D52" t="str">
        <f t="shared" si="6"/>
        <v/>
      </c>
      <c r="E52" s="81" t="str">
        <f>IF(G52="", "", 42)</f>
        <v/>
      </c>
      <c r="F52" s="64"/>
      <c r="G52" s="59"/>
      <c r="H52" s="68"/>
      <c r="I52" s="96"/>
      <c r="J52" s="89"/>
    </row>
    <row r="53" spans="2:10" ht="31.05" customHeight="1" x14ac:dyDescent="0.2">
      <c r="B53" t="str">
        <f t="shared" si="4"/>
        <v/>
      </c>
      <c r="C53" t="str">
        <f t="shared" si="5"/>
        <v/>
      </c>
      <c r="D53" t="str">
        <f t="shared" si="6"/>
        <v/>
      </c>
      <c r="E53" s="81" t="str">
        <f>IF(G53="", "", 43)</f>
        <v/>
      </c>
      <c r="F53" s="64"/>
      <c r="G53" s="59"/>
      <c r="H53" s="68"/>
      <c r="I53" s="96"/>
      <c r="J53" s="89"/>
    </row>
    <row r="54" spans="2:10" ht="31.05" customHeight="1" x14ac:dyDescent="0.2">
      <c r="B54" t="str">
        <f t="shared" si="4"/>
        <v/>
      </c>
      <c r="C54" t="str">
        <f t="shared" si="5"/>
        <v/>
      </c>
      <c r="D54" t="str">
        <f t="shared" si="6"/>
        <v/>
      </c>
      <c r="E54" s="81" t="str">
        <f>IF(G54="", "", 44)</f>
        <v/>
      </c>
      <c r="F54" s="64"/>
      <c r="G54" s="59"/>
      <c r="H54" s="68"/>
      <c r="I54" s="96"/>
      <c r="J54" s="89"/>
    </row>
    <row r="55" spans="2:10" ht="31.05" customHeight="1" x14ac:dyDescent="0.2">
      <c r="B55" t="str">
        <f t="shared" si="4"/>
        <v/>
      </c>
      <c r="C55" t="str">
        <f t="shared" si="5"/>
        <v/>
      </c>
      <c r="D55" t="str">
        <f t="shared" si="6"/>
        <v/>
      </c>
      <c r="E55" s="81" t="str">
        <f>IF(G55="", "", 45)</f>
        <v/>
      </c>
      <c r="F55" s="64"/>
      <c r="G55" s="59"/>
      <c r="H55" s="68"/>
      <c r="I55" s="96"/>
      <c r="J55" s="89"/>
    </row>
    <row r="56" spans="2:10" ht="31.05" customHeight="1" x14ac:dyDescent="0.2">
      <c r="B56" t="str">
        <f t="shared" si="4"/>
        <v/>
      </c>
      <c r="C56" t="str">
        <f t="shared" si="5"/>
        <v/>
      </c>
      <c r="D56" t="str">
        <f t="shared" si="6"/>
        <v/>
      </c>
      <c r="E56" s="81" t="str">
        <f>IF(G56="", "", 46)</f>
        <v/>
      </c>
      <c r="F56" s="64"/>
      <c r="G56" s="59"/>
      <c r="H56" s="68"/>
      <c r="I56" s="96"/>
      <c r="J56" s="89"/>
    </row>
    <row r="57" spans="2:10" ht="31.05" customHeight="1" x14ac:dyDescent="0.2">
      <c r="B57" t="str">
        <f t="shared" si="4"/>
        <v/>
      </c>
      <c r="C57" t="str">
        <f t="shared" si="5"/>
        <v/>
      </c>
      <c r="D57" t="str">
        <f t="shared" si="6"/>
        <v/>
      </c>
      <c r="E57" s="81" t="str">
        <f>IF(G57="", "", 47)</f>
        <v/>
      </c>
      <c r="F57" s="64"/>
      <c r="G57" s="59"/>
      <c r="H57" s="68"/>
      <c r="I57" s="96"/>
      <c r="J57" s="89"/>
    </row>
    <row r="58" spans="2:10" ht="31.05" customHeight="1" x14ac:dyDescent="0.2">
      <c r="B58" t="str">
        <f t="shared" si="4"/>
        <v/>
      </c>
      <c r="C58" t="str">
        <f t="shared" si="5"/>
        <v/>
      </c>
      <c r="D58" t="str">
        <f t="shared" si="6"/>
        <v/>
      </c>
      <c r="E58" s="81" t="str">
        <f>IF(G58="", "", 48)</f>
        <v/>
      </c>
      <c r="F58" s="64"/>
      <c r="G58" s="59"/>
      <c r="H58" s="68"/>
      <c r="I58" s="96"/>
      <c r="J58" s="89"/>
    </row>
    <row r="59" spans="2:10" ht="31.05" customHeight="1" x14ac:dyDescent="0.2">
      <c r="B59" t="str">
        <f t="shared" si="4"/>
        <v/>
      </c>
      <c r="C59" t="str">
        <f t="shared" si="5"/>
        <v/>
      </c>
      <c r="D59" t="str">
        <f t="shared" si="6"/>
        <v/>
      </c>
      <c r="E59" s="81" t="str">
        <f>IF(G59="", "", 49)</f>
        <v/>
      </c>
      <c r="F59" s="64"/>
      <c r="G59" s="59"/>
      <c r="H59" s="68"/>
      <c r="I59" s="96"/>
      <c r="J59" s="89"/>
    </row>
    <row r="60" spans="2:10" ht="31.05" customHeight="1" thickBot="1" x14ac:dyDescent="0.25">
      <c r="B60" t="str">
        <f t="shared" si="4"/>
        <v/>
      </c>
      <c r="C60" t="str">
        <f t="shared" si="5"/>
        <v/>
      </c>
      <c r="D60" t="str">
        <f t="shared" si="6"/>
        <v/>
      </c>
      <c r="E60" s="85" t="str">
        <f>IF(G60="", "", 50)</f>
        <v/>
      </c>
      <c r="F60" s="65"/>
      <c r="G60" s="61"/>
      <c r="H60" s="69"/>
      <c r="I60" s="97"/>
      <c r="J60" s="98"/>
    </row>
    <row r="61" spans="2:10" ht="31.05" customHeight="1" x14ac:dyDescent="0.2">
      <c r="B61" t="str">
        <f t="shared" si="4"/>
        <v/>
      </c>
      <c r="C61" t="str">
        <f t="shared" si="5"/>
        <v/>
      </c>
      <c r="D61" t="str">
        <f t="shared" si="6"/>
        <v/>
      </c>
      <c r="E61" s="84" t="str">
        <f>IF(G61="", "", 51)</f>
        <v/>
      </c>
      <c r="F61" s="66"/>
      <c r="G61" s="60"/>
      <c r="H61" s="70"/>
      <c r="I61" s="86"/>
      <c r="J61" s="87"/>
    </row>
    <row r="62" spans="2:10" ht="31.05" customHeight="1" x14ac:dyDescent="0.2">
      <c r="B62" t="str">
        <f t="shared" si="4"/>
        <v/>
      </c>
      <c r="C62" t="str">
        <f t="shared" si="5"/>
        <v/>
      </c>
      <c r="D62" t="str">
        <f t="shared" si="6"/>
        <v/>
      </c>
      <c r="E62" s="81" t="str">
        <f>IF(G62="", "", 52)</f>
        <v/>
      </c>
      <c r="F62" s="64"/>
      <c r="G62" s="59"/>
      <c r="H62" s="68"/>
      <c r="I62" s="96"/>
      <c r="J62" s="89"/>
    </row>
    <row r="63" spans="2:10" ht="31.05" customHeight="1" x14ac:dyDescent="0.2">
      <c r="B63" t="str">
        <f t="shared" si="4"/>
        <v/>
      </c>
      <c r="C63" t="str">
        <f t="shared" si="5"/>
        <v/>
      </c>
      <c r="D63" t="str">
        <f t="shared" si="6"/>
        <v/>
      </c>
      <c r="E63" s="81" t="str">
        <f>IF(G63="", "", 53)</f>
        <v/>
      </c>
      <c r="F63" s="64"/>
      <c r="G63" s="59"/>
      <c r="H63" s="68"/>
      <c r="I63" s="96"/>
      <c r="J63" s="89"/>
    </row>
    <row r="64" spans="2:10" ht="31.05" customHeight="1" x14ac:dyDescent="0.2">
      <c r="B64" t="str">
        <f t="shared" si="4"/>
        <v/>
      </c>
      <c r="C64" t="str">
        <f t="shared" si="5"/>
        <v/>
      </c>
      <c r="D64" t="str">
        <f t="shared" si="6"/>
        <v/>
      </c>
      <c r="E64" s="81" t="str">
        <f>IF(G64="", "", 54)</f>
        <v/>
      </c>
      <c r="F64" s="64"/>
      <c r="G64" s="59"/>
      <c r="H64" s="68"/>
      <c r="I64" s="96"/>
      <c r="J64" s="89"/>
    </row>
    <row r="65" spans="2:10" ht="31.05" customHeight="1" x14ac:dyDescent="0.2">
      <c r="B65" t="str">
        <f t="shared" si="4"/>
        <v/>
      </c>
      <c r="C65" t="str">
        <f t="shared" si="5"/>
        <v/>
      </c>
      <c r="D65" t="str">
        <f t="shared" si="6"/>
        <v/>
      </c>
      <c r="E65" s="81" t="str">
        <f>IF(G65="", "", 55)</f>
        <v/>
      </c>
      <c r="F65" s="64"/>
      <c r="G65" s="59"/>
      <c r="H65" s="68"/>
      <c r="I65" s="96"/>
      <c r="J65" s="89"/>
    </row>
    <row r="66" spans="2:10" ht="31.05" customHeight="1" x14ac:dyDescent="0.2">
      <c r="B66" t="str">
        <f t="shared" si="4"/>
        <v/>
      </c>
      <c r="C66" t="str">
        <f t="shared" si="5"/>
        <v/>
      </c>
      <c r="D66" t="str">
        <f t="shared" si="6"/>
        <v/>
      </c>
      <c r="E66" s="81" t="str">
        <f>IF(G66="", "", 56)</f>
        <v/>
      </c>
      <c r="F66" s="64"/>
      <c r="G66" s="59"/>
      <c r="H66" s="68"/>
      <c r="I66" s="96"/>
      <c r="J66" s="89"/>
    </row>
    <row r="67" spans="2:10" ht="31.05" customHeight="1" x14ac:dyDescent="0.2">
      <c r="B67" t="str">
        <f t="shared" si="4"/>
        <v/>
      </c>
      <c r="C67" t="str">
        <f t="shared" si="5"/>
        <v/>
      </c>
      <c r="D67" t="str">
        <f t="shared" si="6"/>
        <v/>
      </c>
      <c r="E67" s="81" t="str">
        <f>IF(G67="", "", 57)</f>
        <v/>
      </c>
      <c r="F67" s="64"/>
      <c r="G67" s="59"/>
      <c r="H67" s="68"/>
      <c r="I67" s="96"/>
      <c r="J67" s="89"/>
    </row>
    <row r="68" spans="2:10" ht="31.05" customHeight="1" x14ac:dyDescent="0.2">
      <c r="B68" t="str">
        <f t="shared" si="4"/>
        <v/>
      </c>
      <c r="C68" t="str">
        <f t="shared" si="5"/>
        <v/>
      </c>
      <c r="D68" t="str">
        <f t="shared" si="6"/>
        <v/>
      </c>
      <c r="E68" s="81" t="str">
        <f>IF(G68="", "", 58)</f>
        <v/>
      </c>
      <c r="F68" s="64"/>
      <c r="G68" s="59"/>
      <c r="H68" s="68"/>
      <c r="I68" s="96"/>
      <c r="J68" s="89"/>
    </row>
    <row r="69" spans="2:10" ht="31.05" customHeight="1" x14ac:dyDescent="0.2">
      <c r="B69" t="str">
        <f t="shared" si="4"/>
        <v/>
      </c>
      <c r="C69" t="str">
        <f t="shared" si="5"/>
        <v/>
      </c>
      <c r="D69" t="str">
        <f t="shared" si="6"/>
        <v/>
      </c>
      <c r="E69" s="81" t="str">
        <f>IF(G69="", "", 59)</f>
        <v/>
      </c>
      <c r="F69" s="64"/>
      <c r="G69" s="59"/>
      <c r="H69" s="68"/>
      <c r="I69" s="96"/>
      <c r="J69" s="89"/>
    </row>
    <row r="70" spans="2:10" ht="31.05" customHeight="1" thickBot="1" x14ac:dyDescent="0.25">
      <c r="B70" t="str">
        <f t="shared" si="4"/>
        <v/>
      </c>
      <c r="C70" t="str">
        <f t="shared" si="5"/>
        <v/>
      </c>
      <c r="D70" t="str">
        <f t="shared" si="6"/>
        <v/>
      </c>
      <c r="E70" s="85" t="str">
        <f>IF(G70="", "", 60)</f>
        <v/>
      </c>
      <c r="F70" s="65"/>
      <c r="G70" s="61"/>
      <c r="H70" s="69"/>
      <c r="I70" s="97"/>
      <c r="J70" s="98"/>
    </row>
  </sheetData>
  <sheetProtection algorithmName="SHA-512" hashValue="0aXoFCn94V1Zu2Os4hS1tMH5s1nvC10b2isGYZymGVBU1UeFP1wSip1SCye2ZyhvlxNJHyGkmyey5EEyqEp1Bg==" saltValue="j6pAN6qi866RzxKvUd1E9A==" spinCount="100000" sheet="1" selectLockedCells="1"/>
  <phoneticPr fontId="7"/>
  <dataValidations count="2">
    <dataValidation type="list" allowBlank="1" showInputMessage="1" showErrorMessage="1" sqref="H6" xr:uid="{00000000-0002-0000-0000-000000000000}">
      <formula1>"男子,女子"</formula1>
    </dataValidation>
    <dataValidation type="list" allowBlank="1" showInputMessage="1" showErrorMessage="1" sqref="F11:F70" xr:uid="{00000000-0002-0000-0000-000001000000}">
      <formula1>$A$1:$A$11</formula1>
    </dataValidation>
  </dataValidations>
  <printOptions horizontalCentered="1"/>
  <pageMargins left="0.70866141732283472" right="0.70866141732283472" top="0.94488188976377963" bottom="0.35433070866141736" header="0.31496062992125984" footer="0.31496062992125984"/>
  <pageSetup paperSize="9" orientation="portrait" r:id="rId1"/>
  <headerFooter>
    <oddHeader>&amp;C&amp;14市民総合　カデット 申し込み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G29"/>
  <sheetViews>
    <sheetView view="pageBreakPreview" zoomScaleNormal="100" zoomScaleSheetLayoutView="100" workbookViewId="0">
      <selection activeCell="C16" sqref="C16"/>
    </sheetView>
  </sheetViews>
  <sheetFormatPr defaultRowHeight="13.2" x14ac:dyDescent="0.2"/>
  <cols>
    <col min="1" max="1" width="11.109375" customWidth="1"/>
    <col min="2" max="2" width="5" customWidth="1"/>
    <col min="3" max="3" width="23.6640625" customWidth="1"/>
    <col min="4" max="4" width="5.88671875" customWidth="1"/>
    <col min="5" max="5" width="15" customWidth="1"/>
    <col min="6" max="6" width="6.109375" customWidth="1"/>
    <col min="7" max="7" width="15" customWidth="1"/>
  </cols>
  <sheetData>
    <row r="1" spans="1:33" ht="16.2" x14ac:dyDescent="0.2">
      <c r="A1" s="23" t="s">
        <v>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</row>
    <row r="2" spans="1:33" ht="16.2" x14ac:dyDescent="0.2">
      <c r="A2" s="23" t="s">
        <v>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</row>
    <row r="3" spans="1:33" x14ac:dyDescent="0.2">
      <c r="C3" s="4" t="s">
        <v>19</v>
      </c>
      <c r="D3" s="99"/>
      <c r="E3" s="99"/>
      <c r="F3" s="100"/>
      <c r="G3" s="100"/>
    </row>
    <row r="4" spans="1:33" x14ac:dyDescent="0.2">
      <c r="C4" s="4" t="s">
        <v>18</v>
      </c>
      <c r="D4" s="99"/>
      <c r="E4" s="99"/>
    </row>
    <row r="5" spans="1:33" x14ac:dyDescent="0.2">
      <c r="C5" s="4" t="s">
        <v>17</v>
      </c>
      <c r="D5" s="99"/>
      <c r="E5" s="99"/>
    </row>
    <row r="6" spans="1:33" x14ac:dyDescent="0.2">
      <c r="C6" s="4" t="s">
        <v>7</v>
      </c>
      <c r="D6" s="99"/>
      <c r="E6" s="99"/>
    </row>
    <row r="8" spans="1:33" x14ac:dyDescent="0.2">
      <c r="B8" s="24" t="s">
        <v>6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</row>
    <row r="9" spans="1:33" ht="9.75" customHeight="1" x14ac:dyDescent="0.2">
      <c r="B9" t="s">
        <v>15</v>
      </c>
    </row>
    <row r="10" spans="1:33" ht="31.5" customHeight="1" thickBot="1" x14ac:dyDescent="0.25">
      <c r="B10" s="15"/>
      <c r="C10" s="18" t="s">
        <v>16</v>
      </c>
      <c r="D10" s="17" t="s">
        <v>0</v>
      </c>
      <c r="E10" s="17" t="s">
        <v>1</v>
      </c>
      <c r="F10" s="16" t="s">
        <v>2</v>
      </c>
      <c r="G10" s="14" t="s">
        <v>14</v>
      </c>
    </row>
    <row r="11" spans="1:33" ht="31.5" customHeight="1" thickTop="1" x14ac:dyDescent="0.2">
      <c r="B11" s="19">
        <v>1</v>
      </c>
      <c r="C11" s="25" t="str">
        <f>CONCATENATE(入力用!G11,入力用!H11)</f>
        <v/>
      </c>
      <c r="D11" s="12"/>
      <c r="E11" s="12"/>
      <c r="F11" s="12"/>
      <c r="G11" s="13"/>
    </row>
    <row r="12" spans="1:33" ht="31.5" customHeight="1" x14ac:dyDescent="0.2">
      <c r="B12" s="20">
        <v>2</v>
      </c>
      <c r="C12" s="25" t="str">
        <f>CONCATENATE(入力用!G12,入力用!H12)</f>
        <v/>
      </c>
      <c r="D12" s="7"/>
      <c r="E12" s="7"/>
      <c r="F12" s="7"/>
      <c r="G12" s="9"/>
    </row>
    <row r="13" spans="1:33" ht="31.5" customHeight="1" x14ac:dyDescent="0.2">
      <c r="B13" s="20">
        <v>3</v>
      </c>
      <c r="C13" s="25" t="str">
        <f>CONCATENATE(入力用!G13,入力用!H13)</f>
        <v/>
      </c>
      <c r="D13" s="7"/>
      <c r="E13" s="7"/>
      <c r="F13" s="7"/>
      <c r="G13" s="9"/>
    </row>
    <row r="14" spans="1:33" ht="31.5" customHeight="1" x14ac:dyDescent="0.2">
      <c r="B14" s="20">
        <v>4</v>
      </c>
      <c r="C14" s="25" t="str">
        <f>CONCATENATE(入力用!G14,入力用!H14)</f>
        <v/>
      </c>
      <c r="D14" s="7"/>
      <c r="E14" s="7"/>
      <c r="F14" s="7"/>
      <c r="G14" s="9"/>
    </row>
    <row r="15" spans="1:33" ht="31.5" customHeight="1" x14ac:dyDescent="0.2">
      <c r="B15" s="20">
        <v>5</v>
      </c>
      <c r="C15" s="25" t="str">
        <f>CONCATENATE(入力用!G15,入力用!H15)</f>
        <v/>
      </c>
      <c r="D15" s="7"/>
      <c r="E15" s="7"/>
      <c r="F15" s="7"/>
      <c r="G15" s="9"/>
    </row>
    <row r="16" spans="1:33" ht="31.5" customHeight="1" x14ac:dyDescent="0.2">
      <c r="B16" s="20">
        <v>6</v>
      </c>
      <c r="C16" s="25" t="str">
        <f>CONCATENATE(入力用!G16,入力用!H16)</f>
        <v/>
      </c>
      <c r="D16" s="7"/>
      <c r="E16" s="7"/>
      <c r="F16" s="7"/>
      <c r="G16" s="9"/>
    </row>
    <row r="17" spans="2:33" ht="31.5" customHeight="1" x14ac:dyDescent="0.2">
      <c r="B17" s="20">
        <v>7</v>
      </c>
      <c r="C17" s="25" t="str">
        <f>CONCATENATE(入力用!G17,入力用!H17)</f>
        <v/>
      </c>
      <c r="D17" s="7"/>
      <c r="E17" s="7"/>
      <c r="F17" s="7"/>
      <c r="G17" s="9"/>
    </row>
    <row r="18" spans="2:33" ht="31.5" customHeight="1" x14ac:dyDescent="0.2">
      <c r="B18" s="20">
        <v>8</v>
      </c>
      <c r="C18" s="25" t="str">
        <f>CONCATENATE(入力用!G18,入力用!H18)</f>
        <v/>
      </c>
      <c r="D18" s="7"/>
      <c r="E18" s="7"/>
      <c r="F18" s="7"/>
      <c r="G18" s="9"/>
    </row>
    <row r="19" spans="2:33" ht="31.5" customHeight="1" x14ac:dyDescent="0.2">
      <c r="B19" s="20">
        <v>9</v>
      </c>
      <c r="C19" s="25" t="str">
        <f>CONCATENATE(入力用!G19,入力用!H19)</f>
        <v/>
      </c>
      <c r="D19" s="7"/>
      <c r="E19" s="7"/>
      <c r="F19" s="7"/>
      <c r="G19" s="9"/>
    </row>
    <row r="20" spans="2:33" ht="31.5" customHeight="1" x14ac:dyDescent="0.2">
      <c r="B20" s="20">
        <v>10</v>
      </c>
      <c r="C20" s="25" t="str">
        <f>CONCATENATE(入力用!G20,入力用!H20)</f>
        <v/>
      </c>
      <c r="D20" s="7"/>
      <c r="E20" s="7"/>
      <c r="F20" s="7"/>
      <c r="G20" s="9"/>
    </row>
    <row r="21" spans="2:33" ht="31.5" customHeight="1" x14ac:dyDescent="0.2">
      <c r="B21" s="20">
        <v>11</v>
      </c>
      <c r="C21" s="25" t="e">
        <f>CONCATENATE(入力用!#REF!,入力用!#REF!)</f>
        <v>#REF!</v>
      </c>
      <c r="D21" s="7"/>
      <c r="E21" s="7"/>
      <c r="F21" s="7"/>
      <c r="G21" s="9"/>
    </row>
    <row r="22" spans="2:33" ht="31.5" customHeight="1" thickBot="1" x14ac:dyDescent="0.25">
      <c r="B22" s="21">
        <v>12</v>
      </c>
      <c r="C22" s="25" t="e">
        <f>CONCATENATE(入力用!#REF!,入力用!#REF!)</f>
        <v>#REF!</v>
      </c>
      <c r="D22" s="10"/>
      <c r="E22" s="10"/>
      <c r="F22" s="10"/>
      <c r="G22" s="11"/>
    </row>
    <row r="25" spans="2:33" x14ac:dyDescent="0.2">
      <c r="B25" s="8" t="s">
        <v>8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</row>
    <row r="26" spans="2:33" x14ac:dyDescent="0.2">
      <c r="B26" s="8" t="s">
        <v>9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6"/>
      <c r="AE26" s="5"/>
      <c r="AF26" s="5"/>
      <c r="AG26" s="5"/>
    </row>
    <row r="27" spans="2:33" x14ac:dyDescent="0.2">
      <c r="B27" t="s">
        <v>10</v>
      </c>
      <c r="C27" s="1"/>
      <c r="E27" s="1"/>
    </row>
    <row r="28" spans="2:33" x14ac:dyDescent="0.2">
      <c r="C28" s="22">
        <f ca="1">TODAY()</f>
        <v>45968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2:33" x14ac:dyDescent="0.2">
      <c r="B29" s="1" t="s">
        <v>11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</sheetData>
  <mergeCells count="5">
    <mergeCell ref="D3:E3"/>
    <mergeCell ref="D4:E4"/>
    <mergeCell ref="D5:E5"/>
    <mergeCell ref="D6:E6"/>
    <mergeCell ref="F3:G3"/>
  </mergeCells>
  <phoneticPr fontId="7"/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3"/>
  </sheetPr>
  <dimension ref="A1:G20"/>
  <sheetViews>
    <sheetView zoomScaleNormal="100" workbookViewId="0">
      <selection activeCell="B17" sqref="B17"/>
    </sheetView>
  </sheetViews>
  <sheetFormatPr defaultRowHeight="13.2" x14ac:dyDescent="0.2"/>
  <cols>
    <col min="1" max="1" width="4.109375" customWidth="1"/>
    <col min="2" max="3" width="15.6640625" customWidth="1"/>
    <col min="4" max="4" width="7.44140625" customWidth="1"/>
    <col min="5" max="5" width="11.6640625" bestFit="1" customWidth="1"/>
    <col min="6" max="6" width="5.77734375" customWidth="1"/>
    <col min="7" max="7" width="9.44140625" bestFit="1" customWidth="1"/>
  </cols>
  <sheetData>
    <row r="1" spans="1:7" ht="28.5" customHeight="1" thickBot="1" x14ac:dyDescent="0.25">
      <c r="A1" s="46" t="s">
        <v>24</v>
      </c>
      <c r="B1" s="23"/>
    </row>
    <row r="2" spans="1:7" ht="24.75" customHeight="1" thickBot="1" x14ac:dyDescent="0.25">
      <c r="B2" s="3" t="s">
        <v>20</v>
      </c>
      <c r="C2" s="51"/>
      <c r="D2" s="52" t="s">
        <v>26</v>
      </c>
    </row>
    <row r="3" spans="1:7" ht="24.75" customHeight="1" thickBot="1" x14ac:dyDescent="0.25">
      <c r="B3" s="3" t="s">
        <v>21</v>
      </c>
      <c r="C3" s="50"/>
    </row>
    <row r="4" spans="1:7" ht="24.75" customHeight="1" thickBot="1" x14ac:dyDescent="0.25">
      <c r="B4" s="3" t="s">
        <v>22</v>
      </c>
      <c r="C4" s="47"/>
    </row>
    <row r="5" spans="1:7" ht="24.75" customHeight="1" thickBot="1" x14ac:dyDescent="0.25">
      <c r="B5" s="3" t="s">
        <v>23</v>
      </c>
      <c r="C5" s="47"/>
    </row>
    <row r="6" spans="1:7" ht="24.75" customHeight="1" thickBot="1" x14ac:dyDescent="0.25">
      <c r="B6" s="3"/>
      <c r="C6" s="48"/>
    </row>
    <row r="7" spans="1:7" ht="24.75" customHeight="1" thickBot="1" x14ac:dyDescent="0.25">
      <c r="B7" s="3" t="s">
        <v>25</v>
      </c>
      <c r="C7" s="47"/>
    </row>
    <row r="8" spans="1:7" ht="24.75" customHeight="1" x14ac:dyDescent="0.2">
      <c r="B8" s="3"/>
      <c r="C8" s="49"/>
    </row>
    <row r="9" spans="1:7" x14ac:dyDescent="0.2">
      <c r="B9" s="24"/>
      <c r="D9" s="24"/>
      <c r="E9" s="24"/>
      <c r="F9" s="24"/>
      <c r="G9" s="24"/>
    </row>
    <row r="10" spans="1:7" x14ac:dyDescent="0.2">
      <c r="A10" t="s">
        <v>4</v>
      </c>
      <c r="C10" s="24"/>
    </row>
    <row r="11" spans="1:7" ht="13.8" thickBot="1" x14ac:dyDescent="0.25">
      <c r="A11" s="15"/>
      <c r="B11" s="27" t="s">
        <v>12</v>
      </c>
      <c r="C11" s="28" t="s">
        <v>13</v>
      </c>
      <c r="D11" s="29" t="s">
        <v>0</v>
      </c>
      <c r="E11" s="29" t="s">
        <v>1</v>
      </c>
      <c r="F11" s="28" t="s">
        <v>2</v>
      </c>
      <c r="G11" s="30" t="s">
        <v>14</v>
      </c>
    </row>
    <row r="12" spans="1:7" ht="30.75" customHeight="1" thickTop="1" x14ac:dyDescent="0.2">
      <c r="A12" s="26" t="str">
        <f>IF(B12="", "", 1)</f>
        <v/>
      </c>
      <c r="B12" s="33"/>
      <c r="C12" s="34"/>
      <c r="D12" s="35"/>
      <c r="E12" s="36"/>
      <c r="F12" s="35"/>
      <c r="G12" s="37"/>
    </row>
    <row r="13" spans="1:7" ht="30.75" customHeight="1" x14ac:dyDescent="0.2">
      <c r="A13" s="26" t="str">
        <f>IF(B13="", "", 2)</f>
        <v/>
      </c>
      <c r="B13" s="38"/>
      <c r="C13" s="31"/>
      <c r="D13" s="4"/>
      <c r="E13" s="4"/>
      <c r="F13" s="4"/>
      <c r="G13" s="39"/>
    </row>
    <row r="14" spans="1:7" ht="30.75" customHeight="1" x14ac:dyDescent="0.2">
      <c r="A14" s="26" t="str">
        <f>IF(B14="", "", 3)</f>
        <v/>
      </c>
      <c r="B14" s="38"/>
      <c r="C14" s="31"/>
      <c r="D14" s="32"/>
      <c r="E14" s="4"/>
      <c r="F14" s="4"/>
      <c r="G14" s="39"/>
    </row>
    <row r="15" spans="1:7" ht="30.75" customHeight="1" x14ac:dyDescent="0.2">
      <c r="A15" s="26" t="str">
        <f>IF(B15="", "", 4)</f>
        <v/>
      </c>
      <c r="B15" s="38"/>
      <c r="C15" s="31"/>
      <c r="D15" s="4"/>
      <c r="E15" s="4"/>
      <c r="F15" s="4"/>
      <c r="G15" s="39"/>
    </row>
    <row r="16" spans="1:7" ht="30.75" customHeight="1" x14ac:dyDescent="0.2">
      <c r="A16" s="26" t="str">
        <f>IF(B16="", "", 5)</f>
        <v/>
      </c>
      <c r="B16" s="38"/>
      <c r="C16" s="31"/>
      <c r="D16" s="4"/>
      <c r="E16" s="4"/>
      <c r="F16" s="4"/>
      <c r="G16" s="39"/>
    </row>
    <row r="17" spans="1:7" ht="30.75" customHeight="1" x14ac:dyDescent="0.2">
      <c r="A17" s="26" t="str">
        <f>IF(B17="", "", 6)</f>
        <v/>
      </c>
      <c r="B17" s="38"/>
      <c r="C17" s="31"/>
      <c r="D17" s="4"/>
      <c r="E17" s="4"/>
      <c r="F17" s="4"/>
      <c r="G17" s="40"/>
    </row>
    <row r="18" spans="1:7" ht="30.75" customHeight="1" x14ac:dyDescent="0.2">
      <c r="A18" s="26" t="str">
        <f>IF(B18="", "", 7)</f>
        <v/>
      </c>
      <c r="B18" s="38"/>
      <c r="C18" s="31"/>
      <c r="D18" s="4"/>
      <c r="E18" s="4"/>
      <c r="F18" s="4"/>
      <c r="G18" s="41"/>
    </row>
    <row r="19" spans="1:7" ht="30.75" customHeight="1" thickBot="1" x14ac:dyDescent="0.25">
      <c r="A19" s="26" t="str">
        <f>IF(B19="", "", 8)</f>
        <v/>
      </c>
      <c r="B19" s="42"/>
      <c r="C19" s="43"/>
      <c r="D19" s="44"/>
      <c r="E19" s="44"/>
      <c r="F19" s="44"/>
      <c r="G19" s="45"/>
    </row>
    <row r="20" spans="1:7" ht="13.8" thickTop="1" x14ac:dyDescent="0.2"/>
  </sheetData>
  <phoneticPr fontId="7"/>
  <pageMargins left="0.7" right="0.7" top="0.75" bottom="0.75" header="0.3" footer="0.3"/>
  <pageSetup paperSize="9" orientation="portrait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入力用</vt:lpstr>
      <vt:lpstr>印刷用</vt:lpstr>
      <vt:lpstr>学校対抗入力用 </vt:lpstr>
      <vt:lpstr>印刷用!Print_Area</vt:lpstr>
      <vt:lpstr>入力用!Print_Area</vt:lpstr>
      <vt:lpstr>入力用!Print_Titles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高体連卓球中部ブロック</dc:creator>
  <cp:lastModifiedBy>福岡市卓球協会 中学部</cp:lastModifiedBy>
  <cp:lastPrinted>2023-11-07T08:04:16Z</cp:lastPrinted>
  <dcterms:created xsi:type="dcterms:W3CDTF">2010-03-08T04:29:13Z</dcterms:created>
  <dcterms:modified xsi:type="dcterms:W3CDTF">2025-11-06T23:28:22Z</dcterms:modified>
</cp:coreProperties>
</file>