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卓球協会\学年別卓球大会\R7\"/>
    </mc:Choice>
  </mc:AlternateContent>
  <xr:revisionPtr revIDLastSave="0" documentId="13_ncr:1_{7169F07D-1443-418E-B5C4-010F95A5C7BF}" xr6:coauthVersionLast="47" xr6:coauthVersionMax="47" xr10:uidLastSave="{00000000-0000-0000-0000-000000000000}"/>
  <workbookProtection workbookAlgorithmName="SHA-512" workbookHashValue="XfxclJwYKfZgNN1h7FOdsHnpf2IJI3PX9odT4F5UA+LLNqgkZ3T7RXDtB5Th89B7fZ9j1VUZeTvM8pDlx/x0xg==" workbookSaltValue="g3+3BjoLPrLz3Za2Sb2emw==" workbookSpinCount="100000" lockStructure="1"/>
  <bookViews>
    <workbookView xWindow="-108" yWindow="-108" windowWidth="23256" windowHeight="12456" tabRatio="771" xr2:uid="{00000000-000D-0000-FFFF-FFFF00000000}"/>
  </bookViews>
  <sheets>
    <sheet name="入力用" sheetId="5" r:id="rId1"/>
    <sheet name="印刷用" sheetId="4" state="hidden" r:id="rId2"/>
    <sheet name="学校対抗入力用 " sheetId="8" state="hidden" r:id="rId3"/>
  </sheets>
  <definedNames>
    <definedName name="_xlnm.Print_Area" localSheetId="1">印刷用!$A$1:$I$42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5" l="1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G9" i="5"/>
  <c r="A13" i="5"/>
  <c r="D71" i="5"/>
  <c r="C71" i="5"/>
  <c r="A71" i="5"/>
  <c r="D70" i="5"/>
  <c r="C70" i="5"/>
  <c r="A70" i="5"/>
  <c r="D69" i="5"/>
  <c r="C69" i="5"/>
  <c r="A69" i="5"/>
  <c r="D68" i="5"/>
  <c r="C68" i="5"/>
  <c r="A68" i="5"/>
  <c r="D67" i="5"/>
  <c r="C67" i="5"/>
  <c r="A67" i="5"/>
  <c r="D66" i="5"/>
  <c r="C66" i="5"/>
  <c r="A66" i="5"/>
  <c r="D65" i="5"/>
  <c r="C65" i="5"/>
  <c r="A65" i="5"/>
  <c r="D64" i="5"/>
  <c r="C64" i="5"/>
  <c r="A64" i="5"/>
  <c r="D63" i="5"/>
  <c r="C63" i="5"/>
  <c r="A63" i="5"/>
  <c r="D62" i="5"/>
  <c r="C62" i="5"/>
  <c r="A62" i="5"/>
  <c r="D61" i="5"/>
  <c r="C61" i="5"/>
  <c r="A61" i="5"/>
  <c r="D60" i="5"/>
  <c r="C60" i="5"/>
  <c r="A60" i="5"/>
  <c r="D59" i="5"/>
  <c r="C59" i="5"/>
  <c r="A59" i="5"/>
  <c r="D58" i="5"/>
  <c r="C58" i="5"/>
  <c r="A58" i="5"/>
  <c r="D57" i="5"/>
  <c r="C57" i="5"/>
  <c r="A57" i="5"/>
  <c r="D56" i="5"/>
  <c r="C56" i="5"/>
  <c r="A56" i="5"/>
  <c r="D55" i="5"/>
  <c r="C55" i="5"/>
  <c r="A55" i="5"/>
  <c r="D54" i="5"/>
  <c r="C54" i="5"/>
  <c r="A54" i="5"/>
  <c r="D53" i="5"/>
  <c r="C53" i="5"/>
  <c r="A53" i="5"/>
  <c r="D52" i="5"/>
  <c r="C52" i="5"/>
  <c r="A52" i="5"/>
  <c r="D51" i="5"/>
  <c r="C51" i="5"/>
  <c r="A51" i="5"/>
  <c r="D50" i="5"/>
  <c r="C50" i="5"/>
  <c r="A50" i="5"/>
  <c r="D49" i="5"/>
  <c r="C49" i="5"/>
  <c r="A49" i="5"/>
  <c r="D48" i="5"/>
  <c r="C48" i="5"/>
  <c r="A48" i="5"/>
  <c r="D47" i="5"/>
  <c r="C47" i="5"/>
  <c r="A47" i="5"/>
  <c r="D46" i="5"/>
  <c r="C46" i="5"/>
  <c r="A46" i="5"/>
  <c r="D45" i="5"/>
  <c r="C45" i="5"/>
  <c r="A45" i="5"/>
  <c r="D44" i="5"/>
  <c r="C44" i="5"/>
  <c r="A44" i="5"/>
  <c r="D43" i="5"/>
  <c r="C43" i="5"/>
  <c r="A43" i="5"/>
  <c r="D42" i="5"/>
  <c r="C42" i="5"/>
  <c r="A42" i="5"/>
  <c r="D41" i="5"/>
  <c r="C41" i="5"/>
  <c r="A41" i="5"/>
  <c r="D40" i="5"/>
  <c r="C40" i="5"/>
  <c r="A40" i="5"/>
  <c r="D39" i="5"/>
  <c r="C39" i="5"/>
  <c r="A39" i="5"/>
  <c r="D38" i="5"/>
  <c r="C38" i="5"/>
  <c r="A38" i="5"/>
  <c r="D37" i="5"/>
  <c r="C37" i="5"/>
  <c r="A37" i="5"/>
  <c r="D36" i="5"/>
  <c r="C36" i="5"/>
  <c r="A36" i="5"/>
  <c r="D35" i="5"/>
  <c r="C35" i="5"/>
  <c r="A35" i="5"/>
  <c r="D34" i="5"/>
  <c r="C34" i="5"/>
  <c r="A34" i="5"/>
  <c r="D33" i="5"/>
  <c r="C33" i="5"/>
  <c r="A33" i="5"/>
  <c r="D32" i="5"/>
  <c r="C32" i="5"/>
  <c r="A32" i="5"/>
  <c r="D31" i="5"/>
  <c r="C31" i="5"/>
  <c r="A31" i="5"/>
  <c r="D30" i="5"/>
  <c r="C30" i="5"/>
  <c r="A30" i="5"/>
  <c r="D29" i="5"/>
  <c r="C29" i="5"/>
  <c r="A29" i="5"/>
  <c r="D28" i="5"/>
  <c r="C28" i="5"/>
  <c r="A28" i="5"/>
  <c r="D27" i="5"/>
  <c r="C27" i="5"/>
  <c r="A27" i="5"/>
  <c r="D26" i="5"/>
  <c r="C26" i="5"/>
  <c r="A26" i="5"/>
  <c r="D25" i="5"/>
  <c r="C25" i="5"/>
  <c r="A25" i="5"/>
  <c r="D24" i="5"/>
  <c r="C24" i="5"/>
  <c r="A24" i="5"/>
  <c r="D23" i="5"/>
  <c r="C23" i="5"/>
  <c r="A23" i="5"/>
  <c r="D22" i="5"/>
  <c r="C22" i="5"/>
  <c r="A22" i="5"/>
  <c r="D21" i="5"/>
  <c r="C21" i="5"/>
  <c r="A21" i="5"/>
  <c r="D20" i="5"/>
  <c r="C20" i="5"/>
  <c r="A20" i="5"/>
  <c r="D19" i="5"/>
  <c r="C19" i="5"/>
  <c r="A19" i="5"/>
  <c r="D18" i="5"/>
  <c r="C18" i="5"/>
  <c r="A18" i="5"/>
  <c r="D17" i="5"/>
  <c r="C17" i="5"/>
  <c r="A17" i="5"/>
  <c r="D16" i="5"/>
  <c r="C16" i="5"/>
  <c r="A16" i="5"/>
  <c r="D15" i="5"/>
  <c r="C15" i="5"/>
  <c r="A15" i="5"/>
  <c r="D14" i="5"/>
  <c r="C14" i="5"/>
  <c r="A14" i="5"/>
  <c r="D13" i="5"/>
  <c r="C13" i="5"/>
  <c r="D12" i="5"/>
  <c r="C12" i="5"/>
  <c r="A12" i="5"/>
  <c r="E12" i="5" l="1"/>
  <c r="E13" i="5" l="1"/>
  <c r="E14" i="5"/>
  <c r="E15" i="5"/>
  <c r="E16" i="5"/>
  <c r="E17" i="5"/>
  <c r="E18" i="5"/>
  <c r="E19" i="5"/>
  <c r="M19" i="5"/>
  <c r="E20" i="5"/>
  <c r="M20" i="5"/>
  <c r="E21" i="5"/>
  <c r="M21" i="5"/>
  <c r="E22" i="5"/>
  <c r="M22" i="5"/>
  <c r="E23" i="5"/>
  <c r="M23" i="5"/>
  <c r="E24" i="5"/>
  <c r="M24" i="5"/>
  <c r="E25" i="5"/>
  <c r="M25" i="5"/>
  <c r="E26" i="5"/>
  <c r="M26" i="5"/>
  <c r="E27" i="5"/>
  <c r="M27" i="5"/>
  <c r="E28" i="5"/>
  <c r="M28" i="5"/>
  <c r="E29" i="5"/>
  <c r="M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C11" i="4"/>
  <c r="C12" i="4"/>
  <c r="C13" i="4"/>
  <c r="C14" i="4"/>
  <c r="C15" i="4"/>
  <c r="C16" i="4"/>
  <c r="C17" i="4"/>
  <c r="C18" i="4"/>
  <c r="C19" i="4"/>
  <c r="C20" i="4"/>
  <c r="C21" i="4"/>
  <c r="C22" i="4"/>
  <c r="C28" i="4"/>
  <c r="A12" i="8"/>
  <c r="A13" i="8"/>
  <c r="A14" i="8"/>
  <c r="A15" i="8"/>
  <c r="A16" i="8"/>
  <c r="A17" i="8"/>
  <c r="A18" i="8"/>
  <c r="A19" i="8"/>
</calcChain>
</file>

<file path=xl/sharedStrings.xml><?xml version="1.0" encoding="utf-8"?>
<sst xmlns="http://schemas.openxmlformats.org/spreadsheetml/2006/main" count="50" uniqueCount="44">
  <si>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</si>
  <si>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</si>
  <si>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</si>
  <si>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　込　書</t>
    <rPh sb="0" eb="1">
      <t>サル</t>
    </rPh>
    <rPh sb="2" eb="3">
      <t>コミ</t>
    </rPh>
    <rPh sb="4" eb="5">
      <t>ショ</t>
    </rPh>
    <phoneticPr fontId="1"/>
  </si>
  <si>
    <t>学校対抗</t>
    <rPh sb="0" eb="2">
      <t>ガッコウ</t>
    </rPh>
    <rPh sb="2" eb="4">
      <t>タイコウ</t>
    </rPh>
    <phoneticPr fontId="1"/>
  </si>
  <si>
    <t>平成３０年度　福岡県高等学校卓球新人大会　中部ブロック予選会</t>
    <phoneticPr fontId="1"/>
  </si>
  <si>
    <t>※ランキング順に記入してください。</t>
    <rPh sb="6" eb="7">
      <t>ジュン</t>
    </rPh>
    <rPh sb="8" eb="10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</si>
  <si>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</si>
  <si>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　　上記の者は本校在校生で、本大会に出場することを認め、参加申し込みをいたします。</t>
    <rPh sb="2" eb="4">
      <t>ジョウキ</t>
    </rPh>
    <rPh sb="5" eb="6">
      <t>モノ</t>
    </rPh>
    <rPh sb="7" eb="9">
      <t>ホンコウ</t>
    </rPh>
    <rPh sb="9" eb="12">
      <t>ザイコウセイ</t>
    </rPh>
    <rPh sb="14" eb="17">
      <t>ホンタイカイ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1"/>
  </si>
  <si>
    <t>　　高体連個人情報に関する取り扱いについては、大会要項の記載事項を承諾した上で参加申し込みをする</t>
    <rPh sb="2" eb="5">
      <t>コウタイレン</t>
    </rPh>
    <rPh sb="5" eb="7">
      <t>コジン</t>
    </rPh>
    <rPh sb="7" eb="9">
      <t>ジョウホウ</t>
    </rPh>
    <rPh sb="10" eb="11">
      <t>カン</t>
    </rPh>
    <rPh sb="13" eb="14">
      <t>ト</t>
    </rPh>
    <rPh sb="15" eb="16">
      <t>アツカ</t>
    </rPh>
    <rPh sb="23" eb="25">
      <t>タイカイ</t>
    </rPh>
    <rPh sb="25" eb="27">
      <t>ヨウコウ</t>
    </rPh>
    <rPh sb="28" eb="30">
      <t>キサイ</t>
    </rPh>
    <rPh sb="30" eb="32">
      <t>ジコウ</t>
    </rPh>
    <rPh sb="33" eb="35">
      <t>ショウダク</t>
    </rPh>
    <rPh sb="37" eb="38">
      <t>ウエ</t>
    </rPh>
    <rPh sb="39" eb="41">
      <t>サンカ</t>
    </rPh>
    <rPh sb="41" eb="42">
      <t>モウ</t>
    </rPh>
    <rPh sb="43" eb="44">
      <t>コ</t>
    </rPh>
    <phoneticPr fontId="1"/>
  </si>
  <si>
    <t>　ことを同意します。</t>
    <rPh sb="4" eb="6">
      <t>ドウイ</t>
    </rPh>
    <phoneticPr fontId="1"/>
  </si>
  <si>
    <t>　　　　　　　　　　　　　　　　　　　　　　　西　南　学　院　高等学校長　　　　　　　　中　根　　広　秋　　　　印</t>
    <rPh sb="23" eb="24">
      <t>ニシ</t>
    </rPh>
    <rPh sb="25" eb="26">
      <t>ミナミ</t>
    </rPh>
    <rPh sb="27" eb="28">
      <t>ガク</t>
    </rPh>
    <rPh sb="29" eb="30">
      <t>イン</t>
    </rPh>
    <rPh sb="31" eb="33">
      <t>コウトウ</t>
    </rPh>
    <rPh sb="33" eb="35">
      <t>ガッコウ</t>
    </rPh>
    <rPh sb="35" eb="36">
      <t>チョウ</t>
    </rPh>
    <rPh sb="44" eb="45">
      <t>チュウ</t>
    </rPh>
    <rPh sb="46" eb="47">
      <t>ネ</t>
    </rPh>
    <rPh sb="49" eb="50">
      <t>ヒロ</t>
    </rPh>
    <rPh sb="51" eb="52">
      <t>アキ</t>
    </rPh>
    <rPh sb="56" eb="57">
      <t>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</si>
  <si>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</si>
  <si>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</si>
  <si>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入学年月日</t>
    <rPh sb="0" eb="2">
      <t>ニュウガク</t>
    </rPh>
    <rPh sb="2" eb="5">
      <t>ネンガッピ</t>
    </rPh>
    <phoneticPr fontId="1"/>
  </si>
  <si>
    <t>シングルス</t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</si>
  <si>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</si>
  <si>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</si>
  <si>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</si>
  <si>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</si>
  <si>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学校名→</t>
    <rPh sb="0" eb="2">
      <t>ガッコウ</t>
    </rPh>
    <rPh sb="2" eb="3">
      <t>メイ</t>
    </rPh>
    <phoneticPr fontId="1"/>
  </si>
  <si>
    <t>学校電話番号→</t>
    <rPh sb="0" eb="2">
      <t>ガッコウ</t>
    </rPh>
    <rPh sb="2" eb="4">
      <t>デンワ</t>
    </rPh>
    <rPh sb="4" eb="6">
      <t>バンゴウ</t>
    </rPh>
    <phoneticPr fontId="1"/>
  </si>
  <si>
    <t>監督名→</t>
    <rPh sb="0" eb="2">
      <t>カントク</t>
    </rPh>
    <rPh sb="2" eb="3">
      <t>メイ</t>
    </rPh>
    <phoneticPr fontId="1"/>
  </si>
  <si>
    <t>引率責任者→</t>
    <rPh sb="0" eb="2">
      <t>インソツ</t>
    </rPh>
    <rPh sb="2" eb="5">
      <t>セキニンシャ</t>
    </rPh>
    <phoneticPr fontId="1"/>
  </si>
  <si>
    <t>②学校対抗入力欄</t>
    <rPh sb="1" eb="3">
      <t>ガッコウ</t>
    </rPh>
    <rPh sb="3" eb="5">
      <t>タイコウ</t>
    </rPh>
    <rPh sb="5" eb="7">
      <t>ニュウリョク</t>
    </rPh>
    <rPh sb="7" eb="8">
      <t>ラン</t>
    </rPh>
    <phoneticPr fontId="1"/>
  </si>
  <si>
    <t>性別（男子or女子）→</t>
    <rPh sb="0" eb="2">
      <t>セイベツ</t>
    </rPh>
    <rPh sb="3" eb="5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</si>
  <si>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</si>
  <si>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電話番号→</t>
    <rPh sb="0" eb="2">
      <t>デンワ</t>
    </rPh>
    <rPh sb="2" eb="4">
      <t>バンゴウ</t>
    </rPh>
    <phoneticPr fontId="1"/>
  </si>
  <si>
    <t>責任者名→</t>
    <rPh sb="0" eb="2">
      <t>セキニン</t>
    </rPh>
    <rPh sb="2" eb="3">
      <t>シャ</t>
    </rPh>
    <rPh sb="3" eb="4">
      <t>メイ</t>
    </rPh>
    <phoneticPr fontId="1"/>
  </si>
  <si>
    <t>男子or女子→</t>
    <rPh sb="0" eb="2">
      <t>ダンシ</t>
    </rPh>
    <rPh sb="4" eb="6">
      <t>ジョシ</t>
    </rPh>
    <phoneticPr fontId="1"/>
  </si>
  <si>
    <t>出場人数(半角数字のみ)→</t>
    <rPh sb="0" eb="2">
      <t>シュツジョウ</t>
    </rPh>
    <rPh sb="2" eb="4">
      <t>ニンズウ</t>
    </rPh>
    <rPh sb="5" eb="7">
      <t>ハンカク</t>
    </rPh>
    <rPh sb="7" eb="9">
      <t>スウジ</t>
    </rPh>
    <phoneticPr fontId="1"/>
  </si>
  <si>
    <t>※ランキング順に上位から記入してください。</t>
    <phoneticPr fontId="1"/>
  </si>
  <si>
    <t>学校名</t>
    <rPh sb="0" eb="3">
      <t>ガッコウメイ</t>
    </rPh>
    <phoneticPr fontId="7"/>
  </si>
  <si>
    <t>性別</t>
    <rPh sb="0" eb="2">
      <t>セイベツ</t>
    </rPh>
    <phoneticPr fontId="7"/>
  </si>
  <si>
    <t>種目</t>
    <rPh sb="0" eb="2">
      <t>シュモク</t>
    </rPh>
    <phoneticPr fontId="7"/>
  </si>
  <si>
    <t>1年生 or 2年生</t>
    <rPh sb="1" eb="3">
      <t>ネンセイ</t>
    </rPh>
    <rPh sb="8" eb="10">
      <t>ネンセイ</t>
    </rPh>
    <phoneticPr fontId="7"/>
  </si>
  <si>
    <t>円</t>
    <rPh sb="0" eb="1">
      <t>エン</t>
    </rPh>
    <phoneticPr fontId="7"/>
  </si>
  <si>
    <t>入金金額→</t>
    <rPh sb="0" eb="2">
      <t>ニュウキン</t>
    </rPh>
    <rPh sb="2" eb="4">
      <t>キンガク</t>
    </rPh>
    <phoneticPr fontId="7"/>
  </si>
  <si>
    <t>学校名ふりがな→</t>
    <rPh sb="0" eb="3">
      <t>ガッコウメイ</t>
    </rPh>
    <phoneticPr fontId="7"/>
  </si>
  <si>
    <t>ふりがな</t>
    <phoneticPr fontId="7"/>
  </si>
  <si>
    <t>学校名（チーム名）→</t>
    <rPh sb="0" eb="2">
      <t>ガッコウ</t>
    </rPh>
    <rPh sb="2" eb="3">
      <t>メイ</t>
    </rPh>
    <rPh sb="7" eb="8">
      <t>メイ</t>
    </rPh>
    <rPh sb="9" eb="10">
      <t>ガクメイ</t>
    </rPh>
    <phoneticPr fontId="1"/>
  </si>
  <si>
    <t>中学校</t>
    <rPh sb="0" eb="3">
      <t>チュウガッコウ</t>
    </rPh>
    <phoneticPr fontId="7"/>
  </si>
  <si>
    <t>備考欄</t>
    <rPh sb="0" eb="3">
      <t>ビコウラン</t>
    </rPh>
    <phoneticPr fontId="7"/>
  </si>
  <si>
    <t>〇入力シート　　申し込み締め切り　9月17日（水）</t>
    <rPh sb="1" eb="3">
      <t>ニュウリョク</t>
    </rPh>
    <rPh sb="8" eb="9">
      <t>モウ</t>
    </rPh>
    <rPh sb="10" eb="11">
      <t>コ</t>
    </rPh>
    <rPh sb="12" eb="13">
      <t>シ</t>
    </rPh>
    <rPh sb="14" eb="15">
      <t>キ</t>
    </rPh>
    <rPh sb="18" eb="19">
      <t>ツキ</t>
    </rPh>
    <rPh sb="21" eb="22">
      <t>ニチ</t>
    </rPh>
    <rPh sb="23" eb="24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</si>
</sst>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&quot;月&quot;d&quot;日&quot;;@"/>
    <numFmt numFmtId="178" formatCode="0_ 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6"/>
      <name val="HGS創英角ｺﾞｼｯｸUB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4" fillId="2" borderId="38" xfId="0" applyFont="1" applyFill="1" applyBorder="1">
      <alignment vertical="center"/>
    </xf>
    <xf numFmtId="49" fontId="5" fillId="0" borderId="36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177" fontId="5" fillId="0" borderId="34" xfId="0" applyNumberFormat="1" applyFont="1" applyBorder="1" applyAlignment="1" applyProtection="1">
      <alignment horizontal="right" vertical="center"/>
      <protection locked="0"/>
    </xf>
    <xf numFmtId="178" fontId="5" fillId="0" borderId="34" xfId="0" applyNumberFormat="1" applyFont="1" applyBorder="1" applyAlignment="1" applyProtection="1">
      <alignment horizontal="right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8" fontId="5" fillId="0" borderId="0" xfId="0" applyNumberFormat="1" applyFont="1" applyAlignment="1" applyProtection="1">
      <alignment horizontal="right" vertical="center"/>
    </xf>
    <xf numFmtId="0" fontId="0" fillId="0" borderId="51" xfId="0" applyBorder="1" applyProtection="1">
      <alignment vertical="center"/>
    </xf>
    <xf numFmtId="0" fontId="3" fillId="0" borderId="51" xfId="0" applyFont="1" applyBorder="1" applyProtection="1">
      <alignment vertical="center"/>
    </xf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2" borderId="42" xfId="0" applyFont="1" applyFill="1" applyBorder="1" applyAlignment="1" applyProtection="1">
      <alignment horizontal="center" vertical="center"/>
    </xf>
    <xf numFmtId="0" fontId="5" fillId="2" borderId="4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114301</xdr:colOff>
      <xdr:row>0</xdr:row>
      <xdr:rowOff>104777</xdr:rowOff>
    </xdr:from>
    <xdr:to>
      <xdr:col>16</xdr:col>
      <xdr:colOff>447675</xdr:colOff>
      <xdr:row>8</xdr:row>
      <xdr:rowOff>190501</xdr:rowOff>
    </xdr:to>
    <xdr:sp macro="" textlink="" fLocksText="0">
      <xdr:nvSpPr>
        <xdr:cNvPr id="197" name="角丸四角形吹き出し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200651" y="104777"/>
          <a:ext cx="6696074" cy="2657474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>
            <a:lnSpc>
              <a:spcPts val="1500"/>
            </a:lnSpc>
          </a:pPr>
          <a:r>
            <a:rPr lang="ja-JP" altLang="en-US" sz="1100" b="0" u="none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注意事項</a:t>
          </a:r>
          <a:endParaRPr lang="en-US" altLang="ja-JP" sz="1100" b="0" u="none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rgbClr val="FF0000"/>
              </a:solidFill>
            </a:rPr>
            <a:t>①このシートの行や列の挿入や削除は絶対にしないでください。自動処理を行います。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rgbClr val="FF0000"/>
              </a:solidFill>
            </a:rPr>
            <a:t>②太枠のところのみ入力してください。</a:t>
          </a:r>
          <a:r>
            <a:rPr lang="ja-JP" altLang="en-US" sz="1100"/>
            <a:t>　</a:t>
          </a:r>
          <a:r>
            <a:rPr lang="ja-JP" altLang="en-US" sz="1100">
              <a:solidFill>
                <a:srgbClr val="FF0000"/>
              </a:solidFill>
            </a:rPr>
            <a:t>その他のセルの編集は何もしないでください。</a:t>
          </a:r>
          <a:endParaRPr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</a:rPr>
            <a:t>③学校名、チーム名は、「福岡市立」及び「中学校」は</a:t>
          </a:r>
          <a:r>
            <a:rPr lang="ja-JP" altLang="en-US" sz="1100" b="1">
              <a:solidFill>
                <a:srgbClr val="FF0000"/>
              </a:solidFill>
            </a:rPr>
            <a:t>入力しないでください。　</a:t>
          </a:r>
          <a:r>
            <a:rPr lang="ja-JP" altLang="en-US" sz="1000" b="0" u="sng">
              <a:solidFill>
                <a:srgbClr val="FF0000"/>
              </a:solidFill>
            </a:rPr>
            <a:t>例：西福岡</a:t>
          </a:r>
          <a:endParaRPr lang="en-US" altLang="ja-JP" sz="1000" b="0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/>
            <a:t>④入金は参加申し込みと同時にお願いします。</a:t>
          </a:r>
          <a:endParaRPr lang="en-US" altLang="ja-JP" sz="1100"/>
        </a:p>
        <a:p>
          <a:pPr algn="l">
            <a:lnSpc>
              <a:spcPts val="1500"/>
            </a:lnSpc>
          </a:pP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メールの件名→「学年別大会申し込み　学校名」　</a:t>
          </a:r>
          <a:r>
            <a:rPr lang="ja-JP" altLang="en-US" sz="800" u="sng"/>
            <a:t>例：「学年別大会申し込み　西福岡女子」</a:t>
          </a:r>
          <a:r>
            <a:rPr lang="ja-JP" altLang="en-US" sz="1100"/>
            <a:t>　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　　　　　　　　　　学校名の記載を必ずしてください。</a:t>
          </a:r>
        </a:p>
        <a:p>
          <a:pPr algn="l">
            <a:lnSpc>
              <a:spcPts val="1500"/>
            </a:lnSpc>
          </a:pPr>
          <a:r>
            <a:rPr lang="ja-JP" altLang="en-US" sz="1100"/>
            <a:t>ファイル名→「学年別大会（ 中</a:t>
          </a:r>
          <a:r>
            <a:rPr lang="en-US" altLang="ja-JP" sz="1100"/>
            <a:t>1 or </a:t>
          </a:r>
          <a:r>
            <a:rPr lang="ja-JP" altLang="en-US" sz="1100"/>
            <a:t>中</a:t>
          </a:r>
          <a:r>
            <a:rPr lang="en-US" altLang="ja-JP" sz="1100"/>
            <a:t>2 </a:t>
          </a:r>
          <a:r>
            <a:rPr lang="ja-JP" altLang="en-US" sz="1100"/>
            <a:t>）　チーム名（ 男子 </a:t>
          </a:r>
          <a:r>
            <a:rPr lang="en-US" altLang="ja-JP" sz="1100"/>
            <a:t>or </a:t>
          </a:r>
          <a:r>
            <a:rPr lang="ja-JP" altLang="en-US" sz="1100"/>
            <a:t>女子 ） </a:t>
          </a:r>
          <a:r>
            <a:rPr lang="en-US" altLang="ja-JP" sz="1100"/>
            <a:t>.xlsx </a:t>
          </a:r>
          <a:r>
            <a:rPr lang="ja-JP" altLang="en-US" sz="1100"/>
            <a:t>」　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例：「学年別大会（中</a:t>
          </a:r>
          <a:r>
            <a:rPr lang="en-US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西福岡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女子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en-US" sz="1100" u="sng"/>
        </a:p>
        <a:p>
          <a:pPr algn="l">
            <a:lnSpc>
              <a:spcPts val="1500"/>
            </a:lnSpc>
          </a:pPr>
          <a:r>
            <a:rPr lang="ja-JP" altLang="en-US" sz="1100"/>
            <a:t>複数種目出場の場合は、種目数分ファイルを添付し、送信してください。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またメール本文に申し込み人数の内訳（</a:t>
          </a:r>
          <a:r>
            <a:rPr lang="en-US" altLang="ja-JP" sz="1100"/>
            <a:t>1</a:t>
          </a:r>
          <a:r>
            <a:rPr lang="ja-JP" altLang="en-US" sz="1100"/>
            <a:t>年　名　</a:t>
          </a:r>
          <a:r>
            <a:rPr lang="en-US" altLang="ja-JP" sz="1100"/>
            <a:t>2</a:t>
          </a:r>
          <a:r>
            <a:rPr lang="ja-JP" altLang="en-US" sz="1100"/>
            <a:t>年　名）を記載してください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 b="0">
              <a:solidFill>
                <a:srgbClr val="FF0000"/>
              </a:solidFill>
            </a:rPr>
            <a:t>これまで、本文に内訳の記載がないケースが多くみられました。必ず内訳を記載してください。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98424</xdr:colOff>
      <xdr:row>1</xdr:row>
      <xdr:rowOff>9524</xdr:rowOff>
    </xdr:from>
    <xdr:to>
      <xdr:col>14</xdr:col>
      <xdr:colOff>577830</xdr:colOff>
      <xdr:row>8</xdr:row>
      <xdr:rowOff>60324</xdr:rowOff>
    </xdr:to>
    <xdr:sp macro="" textlink="" fLocksText="0">
      <xdr:nvSpPr>
        <xdr:cNvPr id="219" name="角丸四角形吹き出し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2325" y="371475"/>
          <a:ext cx="7324725" cy="2247900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注意事項</a:t>
          </a:r>
          <a:endParaRPr lang="en-US" altLang="ja-JP" sz="1400"/>
        </a:p>
        <a:p>
          <a:pPr algn="l"/>
          <a:r>
            <a:rPr lang="ja-JP" altLang="en-US" sz="1400">
              <a:solidFill>
                <a:srgbClr val="FF0000"/>
              </a:solidFill>
            </a:rPr>
            <a:t>◯このシートの行や列の挿入や削除は絶対にしないでください。自動処理を行います。</a:t>
          </a:r>
          <a:endParaRPr lang="en-US" altLang="ja-JP" sz="1400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lang="ja-JP" altLang="en-US" sz="1400">
              <a:solidFill>
                <a:srgbClr val="FF0000"/>
              </a:solidFill>
            </a:rPr>
            <a:t>◯太枠のところのみ入力してください。印刷用に自動で印刷用に転記されます。</a:t>
          </a:r>
          <a:endParaRPr lang="en-US" altLang="ja-JP" sz="1400">
            <a:solidFill>
              <a:srgbClr val="FF0000"/>
            </a:solidFill>
          </a:endParaRPr>
        </a:p>
        <a:p>
          <a:pPr algn="l"/>
          <a:r>
            <a:rPr lang="ja-JP" altLang="en-US" sz="1400"/>
            <a:t>◯郵送は印刷用のシートを印刷して送付してください。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◯選手名の欄はシングルス入力用シートからのコピーが可能です。</a:t>
          </a:r>
          <a:endParaRPr lang="en-US" altLang="ja-JP" sz="1400"/>
        </a:p>
        <a:p>
          <a:pPr algn="l"/>
          <a:r>
            <a:rPr lang="ja-JP" altLang="en-US" sz="1400"/>
            <a:t>○メールの送信はシングルスと併せて</a:t>
          </a:r>
          <a:r>
            <a:rPr lang="en-US" altLang="ja-JP" sz="1400"/>
            <a:t>1</a:t>
          </a:r>
          <a:r>
            <a:rPr lang="ja-JP" altLang="en-US" sz="1400"/>
            <a:t>通のみで大丈夫です。</a:t>
          </a: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○監督名に名前が入る方のみがベンチに入ることができます。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>
            <a:lnSpc>
              <a:spcPts val="1600"/>
            </a:lnSpc>
          </a:pPr>
          <a:endParaRPr lang="en-US" altLang="ja-JP" sz="1400"/>
        </a:p>
      </xdr:txBody>
    </xdr:sp>
    <xdr:clientData/>
  </xdr:twoCellAnchor>
  <xdr:twoCellAnchor>
    <xdr:from>
      <xdr:col>7</xdr:col>
      <xdr:colOff>161925</xdr:colOff>
      <xdr:row>9</xdr:row>
      <xdr:rowOff>136525</xdr:rowOff>
    </xdr:from>
    <xdr:to>
      <xdr:col>15</xdr:col>
      <xdr:colOff>41277</xdr:colOff>
      <xdr:row>16</xdr:row>
      <xdr:rowOff>231813</xdr:rowOff>
    </xdr:to>
    <xdr:sp macro="" textlink="" fLocksText="0">
      <xdr:nvSpPr>
        <xdr:cNvPr id="220" name="角丸四角形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476875" y="2867025"/>
          <a:ext cx="5362575" cy="2400300"/>
        </a:xfrm>
        <a:prstGeom prst="round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◯生年月日と入学年月日は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のように半角数字で西暦で入力してください。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○シングルス入力用からコピー可能です</a:t>
          </a:r>
          <a:endParaRPr lang="en-US" altLang="ja-JP" sz="1400"/>
        </a:p>
        <a:p>
          <a:pPr algn="l"/>
          <a:r>
            <a:rPr lang="ja-JP" altLang="en-US" sz="1400"/>
            <a:t>○生年月日と入学年月日は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のように入力してください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○数字は半角でお願いします。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M71"/>
  <sheetViews>
    <sheetView tabSelected="1" topLeftCell="E1" zoomScaleNormal="100" workbookViewId="0">
      <selection activeCell="G8" sqref="G8"/>
    </sheetView>
  </sheetViews>
  <sheetFormatPr defaultColWidth="9" defaultRowHeight="13.2" x14ac:dyDescent="0.2"/>
  <cols>
    <col min="1" max="4" width="9" style="73" hidden="1" customWidth="1"/>
    <col min="5" max="5" width="9.44140625" style="73" customWidth="1"/>
    <col min="6" max="7" width="21.44140625" style="73" customWidth="1"/>
    <col min="8" max="8" width="19.33203125" style="73" customWidth="1"/>
    <col min="9" max="9" width="9" style="73"/>
    <col min="10" max="11" width="19.21875" style="73" customWidth="1"/>
    <col min="12" max="12" width="9" style="73"/>
    <col min="13" max="13" width="11.109375" style="73" customWidth="1"/>
    <col min="14" max="16384" width="9" style="73"/>
  </cols>
  <sheetData>
    <row r="1" spans="1:12" ht="28.5" customHeight="1" thickBot="1" x14ac:dyDescent="0.25">
      <c r="E1" s="74" t="s">
        <v>43</v>
      </c>
      <c r="F1" s="75"/>
    </row>
    <row r="2" spans="1:12" ht="24.75" customHeight="1" thickBot="1" x14ac:dyDescent="0.25">
      <c r="F2" s="76" t="s">
        <v>40</v>
      </c>
      <c r="G2" s="54"/>
      <c r="H2" s="77" t="s">
        <v>41</v>
      </c>
      <c r="I2" s="78"/>
      <c r="J2" s="78"/>
    </row>
    <row r="3" spans="1:12" ht="24.75" customHeight="1" thickBot="1" x14ac:dyDescent="0.25">
      <c r="F3" s="76" t="s">
        <v>38</v>
      </c>
      <c r="G3" s="61"/>
      <c r="H3" s="79"/>
      <c r="I3" s="78"/>
      <c r="J3" s="78"/>
    </row>
    <row r="4" spans="1:12" ht="24.75" customHeight="1" thickBot="1" x14ac:dyDescent="0.25">
      <c r="F4" s="76" t="s">
        <v>27</v>
      </c>
      <c r="G4" s="53"/>
    </row>
    <row r="5" spans="1:12" ht="24.75" customHeight="1" thickBot="1" x14ac:dyDescent="0.25">
      <c r="F5" s="76" t="s">
        <v>28</v>
      </c>
      <c r="G5" s="54"/>
    </row>
    <row r="6" spans="1:12" ht="26.1" customHeight="1" thickBot="1" x14ac:dyDescent="0.25">
      <c r="F6" s="76" t="s">
        <v>29</v>
      </c>
      <c r="G6" s="55"/>
    </row>
    <row r="7" spans="1:12" ht="24.75" customHeight="1" thickBot="1" x14ac:dyDescent="0.25">
      <c r="F7" s="76" t="s">
        <v>35</v>
      </c>
      <c r="G7" s="54"/>
    </row>
    <row r="8" spans="1:12" ht="24.75" customHeight="1" thickBot="1" x14ac:dyDescent="0.25">
      <c r="F8" s="76" t="s">
        <v>30</v>
      </c>
      <c r="G8" s="56"/>
    </row>
    <row r="9" spans="1:12" ht="24.75" customHeight="1" x14ac:dyDescent="0.2">
      <c r="F9" s="76" t="s">
        <v>37</v>
      </c>
      <c r="G9" s="80" t="str">
        <f>IF(G8="","",G8*700)</f>
        <v/>
      </c>
      <c r="H9" s="73" t="s">
        <v>36</v>
      </c>
    </row>
    <row r="10" spans="1:12" ht="23.25" customHeight="1" thickBot="1" x14ac:dyDescent="0.25">
      <c r="E10" s="78" t="s">
        <v>31</v>
      </c>
      <c r="F10" s="81"/>
      <c r="G10" s="82"/>
      <c r="H10" s="81"/>
    </row>
    <row r="11" spans="1:12" ht="19.5" customHeight="1" thickTop="1" thickBot="1" x14ac:dyDescent="0.25">
      <c r="A11" s="73" t="s">
        <v>32</v>
      </c>
      <c r="B11" s="73" t="s">
        <v>39</v>
      </c>
      <c r="C11" s="73" t="s">
        <v>33</v>
      </c>
      <c r="D11" s="73" t="s">
        <v>34</v>
      </c>
      <c r="E11" s="83"/>
      <c r="F11" s="84" t="s">
        <v>12</v>
      </c>
      <c r="G11" s="85" t="s">
        <v>13</v>
      </c>
      <c r="H11" s="86" t="s">
        <v>42</v>
      </c>
    </row>
    <row r="12" spans="1:12" ht="31.05" customHeight="1" thickTop="1" x14ac:dyDescent="0.2">
      <c r="A12" s="73" t="str">
        <f>IF($G$2="","",$G$2)</f>
        <v/>
      </c>
      <c r="B12" s="73" t="str">
        <f>IF($G$3="","",$G$3)</f>
        <v/>
      </c>
      <c r="C12" s="73" t="str">
        <f>IF($G$6="","",$G$6)</f>
        <v/>
      </c>
      <c r="D12" s="73" t="str">
        <f>IF($G$7="","",$G$7)</f>
        <v/>
      </c>
      <c r="E12" s="87" t="str">
        <f>IF(F12="", "", 1)</f>
        <v/>
      </c>
      <c r="F12" s="57"/>
      <c r="G12" s="65"/>
      <c r="H12" s="70"/>
    </row>
    <row r="13" spans="1:12" ht="31.05" customHeight="1" x14ac:dyDescent="0.2">
      <c r="A13" s="73" t="str">
        <f>IF($G$2="","",$G$2)</f>
        <v/>
      </c>
      <c r="B13" s="73" t="str">
        <f t="shared" ref="B13:B71" si="0">IF($G$3="","",$G$3)</f>
        <v/>
      </c>
      <c r="C13" s="73" t="str">
        <f t="shared" ref="C13:C71" si="1">IF($G$6="","",$G$6)</f>
        <v/>
      </c>
      <c r="D13" s="73" t="str">
        <f t="shared" ref="D13:D71" si="2">IF($G$7="","",$G$7)</f>
        <v/>
      </c>
      <c r="E13" s="88" t="str">
        <f>IF(F13="", "", 2)</f>
        <v/>
      </c>
      <c r="F13" s="58"/>
      <c r="G13" s="64"/>
      <c r="H13" s="71"/>
      <c r="I13" s="89"/>
    </row>
    <row r="14" spans="1:12" ht="31.05" customHeight="1" x14ac:dyDescent="0.2">
      <c r="A14" s="73" t="str">
        <f t="shared" ref="A14:A71" si="3">IF($G$2="","",$G$2)</f>
        <v/>
      </c>
      <c r="B14" s="73" t="str">
        <f t="shared" si="0"/>
        <v/>
      </c>
      <c r="C14" s="73" t="str">
        <f t="shared" si="1"/>
        <v/>
      </c>
      <c r="D14" s="73" t="str">
        <f t="shared" si="2"/>
        <v/>
      </c>
      <c r="E14" s="88" t="str">
        <f>IF(F14="", "", 3)</f>
        <v/>
      </c>
      <c r="F14" s="58"/>
      <c r="G14" s="64"/>
      <c r="H14" s="71"/>
      <c r="I14" s="79"/>
      <c r="J14" s="79"/>
      <c r="K14" s="79"/>
      <c r="L14" s="79"/>
    </row>
    <row r="15" spans="1:12" ht="31.05" customHeight="1" x14ac:dyDescent="0.2">
      <c r="A15" s="73" t="str">
        <f t="shared" si="3"/>
        <v/>
      </c>
      <c r="B15" s="73" t="str">
        <f t="shared" si="0"/>
        <v/>
      </c>
      <c r="C15" s="73" t="str">
        <f t="shared" si="1"/>
        <v/>
      </c>
      <c r="D15" s="73" t="str">
        <f t="shared" si="2"/>
        <v/>
      </c>
      <c r="E15" s="88" t="str">
        <f>IF(F15="", "", 4)</f>
        <v/>
      </c>
      <c r="F15" s="58"/>
      <c r="G15" s="64"/>
      <c r="H15" s="71"/>
      <c r="I15" s="79"/>
      <c r="J15" s="79"/>
      <c r="K15" s="79"/>
      <c r="L15" s="79"/>
    </row>
    <row r="16" spans="1:12" ht="31.05" customHeight="1" x14ac:dyDescent="0.2">
      <c r="A16" s="73" t="str">
        <f t="shared" si="3"/>
        <v/>
      </c>
      <c r="B16" s="73" t="str">
        <f t="shared" si="0"/>
        <v/>
      </c>
      <c r="C16" s="73" t="str">
        <f t="shared" si="1"/>
        <v/>
      </c>
      <c r="D16" s="73" t="str">
        <f t="shared" si="2"/>
        <v/>
      </c>
      <c r="E16" s="88" t="str">
        <f>IF(F16="", "", 5)</f>
        <v/>
      </c>
      <c r="F16" s="58"/>
      <c r="G16" s="64"/>
      <c r="H16" s="71"/>
      <c r="I16" s="79"/>
      <c r="J16" s="79"/>
      <c r="K16" s="79"/>
      <c r="L16" s="79"/>
    </row>
    <row r="17" spans="1:13" ht="31.05" customHeight="1" x14ac:dyDescent="0.2">
      <c r="A17" s="73" t="str">
        <f t="shared" si="3"/>
        <v/>
      </c>
      <c r="B17" s="73" t="str">
        <f t="shared" si="0"/>
        <v/>
      </c>
      <c r="C17" s="73" t="str">
        <f t="shared" si="1"/>
        <v/>
      </c>
      <c r="D17" s="73" t="str">
        <f t="shared" si="2"/>
        <v/>
      </c>
      <c r="E17" s="88" t="str">
        <f>IF(F17="", "", 6)</f>
        <v/>
      </c>
      <c r="F17" s="58"/>
      <c r="G17" s="64"/>
      <c r="H17" s="71"/>
      <c r="I17" s="79"/>
      <c r="J17" s="79"/>
      <c r="K17" s="79"/>
      <c r="L17" s="79"/>
    </row>
    <row r="18" spans="1:13" ht="31.05" customHeight="1" x14ac:dyDescent="0.2">
      <c r="A18" s="73" t="str">
        <f t="shared" si="3"/>
        <v/>
      </c>
      <c r="B18" s="73" t="str">
        <f t="shared" si="0"/>
        <v/>
      </c>
      <c r="C18" s="73" t="str">
        <f t="shared" si="1"/>
        <v/>
      </c>
      <c r="D18" s="73" t="str">
        <f t="shared" si="2"/>
        <v/>
      </c>
      <c r="E18" s="88" t="str">
        <f>IF(F18="", "", 7)</f>
        <v/>
      </c>
      <c r="F18" s="58"/>
      <c r="G18" s="64"/>
      <c r="H18" s="71"/>
      <c r="I18" s="79"/>
      <c r="J18" s="79"/>
      <c r="K18" s="79"/>
      <c r="L18" s="79"/>
    </row>
    <row r="19" spans="1:13" ht="31.05" customHeight="1" x14ac:dyDescent="0.2">
      <c r="A19" s="73" t="str">
        <f t="shared" si="3"/>
        <v/>
      </c>
      <c r="B19" s="73" t="str">
        <f t="shared" si="0"/>
        <v/>
      </c>
      <c r="C19" s="73" t="str">
        <f t="shared" si="1"/>
        <v/>
      </c>
      <c r="D19" s="73" t="str">
        <f t="shared" si="2"/>
        <v/>
      </c>
      <c r="E19" s="88" t="str">
        <f>IF(F19="", "", 8)</f>
        <v/>
      </c>
      <c r="F19" s="58"/>
      <c r="G19" s="64"/>
      <c r="H19" s="71"/>
      <c r="I19" s="79"/>
      <c r="J19" s="79"/>
      <c r="K19" s="79"/>
      <c r="L19" s="79"/>
      <c r="M19" s="73" t="str">
        <f>IF(I19="","",#REF!)</f>
        <v/>
      </c>
    </row>
    <row r="20" spans="1:13" ht="31.05" customHeight="1" x14ac:dyDescent="0.2">
      <c r="A20" s="73" t="str">
        <f t="shared" si="3"/>
        <v/>
      </c>
      <c r="B20" s="73" t="str">
        <f t="shared" si="0"/>
        <v/>
      </c>
      <c r="C20" s="73" t="str">
        <f t="shared" si="1"/>
        <v/>
      </c>
      <c r="D20" s="73" t="str">
        <f t="shared" si="2"/>
        <v/>
      </c>
      <c r="E20" s="88" t="str">
        <f>IF(F20="", "", 9)</f>
        <v/>
      </c>
      <c r="F20" s="58"/>
      <c r="G20" s="64"/>
      <c r="H20" s="71"/>
      <c r="I20" s="79"/>
      <c r="J20" s="79"/>
      <c r="K20" s="79"/>
      <c r="L20" s="79"/>
      <c r="M20" s="73" t="str">
        <f>IF(I20="","",G6)</f>
        <v/>
      </c>
    </row>
    <row r="21" spans="1:13" ht="31.05" customHeight="1" thickBot="1" x14ac:dyDescent="0.25">
      <c r="A21" s="73" t="str">
        <f t="shared" si="3"/>
        <v/>
      </c>
      <c r="B21" s="73" t="str">
        <f t="shared" si="0"/>
        <v/>
      </c>
      <c r="C21" s="73" t="str">
        <f t="shared" si="1"/>
        <v/>
      </c>
      <c r="D21" s="73" t="str">
        <f t="shared" si="2"/>
        <v/>
      </c>
      <c r="E21" s="90" t="str">
        <f>IF(F21="", "", 10)</f>
        <v/>
      </c>
      <c r="F21" s="58"/>
      <c r="G21" s="64"/>
      <c r="H21" s="72"/>
      <c r="I21" s="79"/>
      <c r="J21" s="79"/>
      <c r="K21" s="79"/>
      <c r="L21" s="79"/>
      <c r="M21" s="73" t="str">
        <f>IF(I21="","",G7)</f>
        <v/>
      </c>
    </row>
    <row r="22" spans="1:13" ht="31.05" customHeight="1" thickTop="1" x14ac:dyDescent="0.2">
      <c r="A22" s="73" t="str">
        <f t="shared" si="3"/>
        <v/>
      </c>
      <c r="B22" s="73" t="str">
        <f t="shared" si="0"/>
        <v/>
      </c>
      <c r="C22" s="73" t="str">
        <f t="shared" si="1"/>
        <v/>
      </c>
      <c r="D22" s="73" t="str">
        <f t="shared" si="2"/>
        <v/>
      </c>
      <c r="E22" s="88" t="str">
        <f>IF(F22="", "", 11)</f>
        <v/>
      </c>
      <c r="F22" s="59"/>
      <c r="G22" s="66"/>
      <c r="H22" s="70"/>
      <c r="I22" s="79"/>
      <c r="J22" s="79"/>
      <c r="K22" s="79"/>
      <c r="L22" s="79"/>
      <c r="M22" s="73" t="str">
        <f>IF(I22="","",G8)</f>
        <v/>
      </c>
    </row>
    <row r="23" spans="1:13" ht="31.05" customHeight="1" x14ac:dyDescent="0.2">
      <c r="A23" s="73" t="str">
        <f t="shared" si="3"/>
        <v/>
      </c>
      <c r="B23" s="73" t="str">
        <f t="shared" si="0"/>
        <v/>
      </c>
      <c r="C23" s="73" t="str">
        <f t="shared" si="1"/>
        <v/>
      </c>
      <c r="D23" s="73" t="str">
        <f t="shared" si="2"/>
        <v/>
      </c>
      <c r="E23" s="88" t="str">
        <f>IF(F23="", "", 12)</f>
        <v/>
      </c>
      <c r="F23" s="58"/>
      <c r="G23" s="64"/>
      <c r="H23" s="71"/>
      <c r="I23" s="79"/>
      <c r="J23" s="79"/>
      <c r="K23" s="79"/>
      <c r="L23" s="79"/>
      <c r="M23" s="73" t="str">
        <f>IF(I23="","",#REF!)</f>
        <v/>
      </c>
    </row>
    <row r="24" spans="1:13" ht="31.05" customHeight="1" x14ac:dyDescent="0.2">
      <c r="A24" s="73" t="str">
        <f t="shared" si="3"/>
        <v/>
      </c>
      <c r="B24" s="73" t="str">
        <f t="shared" si="0"/>
        <v/>
      </c>
      <c r="C24" s="73" t="str">
        <f t="shared" si="1"/>
        <v/>
      </c>
      <c r="D24" s="73" t="str">
        <f t="shared" si="2"/>
        <v/>
      </c>
      <c r="E24" s="88" t="str">
        <f>IF(F24="", "", 13)</f>
        <v/>
      </c>
      <c r="F24" s="58"/>
      <c r="G24" s="64"/>
      <c r="H24" s="71"/>
      <c r="I24" s="79"/>
      <c r="J24" s="79"/>
      <c r="K24" s="79"/>
      <c r="L24" s="79"/>
      <c r="M24" s="73" t="str">
        <f t="shared" ref="M24:M29" si="4">IF(I24="","",G10)</f>
        <v/>
      </c>
    </row>
    <row r="25" spans="1:13" ht="31.05" customHeight="1" x14ac:dyDescent="0.2">
      <c r="A25" s="73" t="str">
        <f t="shared" si="3"/>
        <v/>
      </c>
      <c r="B25" s="73" t="str">
        <f t="shared" si="0"/>
        <v/>
      </c>
      <c r="C25" s="73" t="str">
        <f t="shared" si="1"/>
        <v/>
      </c>
      <c r="D25" s="73" t="str">
        <f t="shared" si="2"/>
        <v/>
      </c>
      <c r="E25" s="88" t="str">
        <f>IF(F25="", "", 14)</f>
        <v/>
      </c>
      <c r="F25" s="58"/>
      <c r="G25" s="64"/>
      <c r="H25" s="71"/>
      <c r="I25" s="79"/>
      <c r="J25" s="79"/>
      <c r="K25" s="79"/>
      <c r="L25" s="79"/>
      <c r="M25" s="73" t="str">
        <f t="shared" si="4"/>
        <v/>
      </c>
    </row>
    <row r="26" spans="1:13" ht="31.05" customHeight="1" x14ac:dyDescent="0.2">
      <c r="A26" s="73" t="str">
        <f t="shared" si="3"/>
        <v/>
      </c>
      <c r="B26" s="73" t="str">
        <f t="shared" si="0"/>
        <v/>
      </c>
      <c r="C26" s="73" t="str">
        <f t="shared" si="1"/>
        <v/>
      </c>
      <c r="D26" s="73" t="str">
        <f t="shared" si="2"/>
        <v/>
      </c>
      <c r="E26" s="88" t="str">
        <f>IF(F26="", "", 15)</f>
        <v/>
      </c>
      <c r="F26" s="58"/>
      <c r="G26" s="64"/>
      <c r="H26" s="71"/>
      <c r="I26" s="79"/>
      <c r="J26" s="79"/>
      <c r="K26" s="79"/>
      <c r="L26" s="79"/>
      <c r="M26" s="73" t="str">
        <f t="shared" si="4"/>
        <v/>
      </c>
    </row>
    <row r="27" spans="1:13" ht="31.05" customHeight="1" x14ac:dyDescent="0.2">
      <c r="A27" s="73" t="str">
        <f t="shared" si="3"/>
        <v/>
      </c>
      <c r="B27" s="73" t="str">
        <f t="shared" si="0"/>
        <v/>
      </c>
      <c r="C27" s="73" t="str">
        <f t="shared" si="1"/>
        <v/>
      </c>
      <c r="D27" s="73" t="str">
        <f t="shared" si="2"/>
        <v/>
      </c>
      <c r="E27" s="88" t="str">
        <f>IF(F27="", "", 16)</f>
        <v/>
      </c>
      <c r="F27" s="58"/>
      <c r="G27" s="64"/>
      <c r="H27" s="71"/>
      <c r="I27" s="79"/>
      <c r="J27" s="79"/>
      <c r="K27" s="79"/>
      <c r="L27" s="79"/>
      <c r="M27" s="73" t="str">
        <f t="shared" si="4"/>
        <v/>
      </c>
    </row>
    <row r="28" spans="1:13" ht="31.05" customHeight="1" x14ac:dyDescent="0.2">
      <c r="A28" s="73" t="str">
        <f t="shared" si="3"/>
        <v/>
      </c>
      <c r="B28" s="73" t="str">
        <f t="shared" si="0"/>
        <v/>
      </c>
      <c r="C28" s="73" t="str">
        <f t="shared" si="1"/>
        <v/>
      </c>
      <c r="D28" s="73" t="str">
        <f t="shared" si="2"/>
        <v/>
      </c>
      <c r="E28" s="88" t="str">
        <f>IF(F28="", "", 17)</f>
        <v/>
      </c>
      <c r="F28" s="58"/>
      <c r="G28" s="64"/>
      <c r="H28" s="71"/>
      <c r="I28" s="79"/>
      <c r="J28" s="79"/>
      <c r="K28" s="79"/>
      <c r="L28" s="79"/>
      <c r="M28" s="73" t="str">
        <f t="shared" si="4"/>
        <v/>
      </c>
    </row>
    <row r="29" spans="1:13" ht="31.05" customHeight="1" x14ac:dyDescent="0.2">
      <c r="A29" s="73" t="str">
        <f t="shared" si="3"/>
        <v/>
      </c>
      <c r="B29" s="73" t="str">
        <f t="shared" si="0"/>
        <v/>
      </c>
      <c r="C29" s="73" t="str">
        <f t="shared" si="1"/>
        <v/>
      </c>
      <c r="D29" s="73" t="str">
        <f t="shared" si="2"/>
        <v/>
      </c>
      <c r="E29" s="88" t="str">
        <f>IF(F29="", "", 18)</f>
        <v/>
      </c>
      <c r="F29" s="58"/>
      <c r="G29" s="64"/>
      <c r="H29" s="71"/>
      <c r="I29" s="79"/>
      <c r="J29" s="79"/>
      <c r="K29" s="79"/>
      <c r="L29" s="79"/>
      <c r="M29" s="73" t="str">
        <f t="shared" si="4"/>
        <v/>
      </c>
    </row>
    <row r="30" spans="1:13" ht="31.05" customHeight="1" x14ac:dyDescent="0.2">
      <c r="A30" s="73" t="str">
        <f t="shared" si="3"/>
        <v/>
      </c>
      <c r="B30" s="73" t="str">
        <f t="shared" si="0"/>
        <v/>
      </c>
      <c r="C30" s="73" t="str">
        <f t="shared" si="1"/>
        <v/>
      </c>
      <c r="D30" s="73" t="str">
        <f t="shared" si="2"/>
        <v/>
      </c>
      <c r="E30" s="88" t="str">
        <f>IF(F30="", "", 19)</f>
        <v/>
      </c>
      <c r="F30" s="58"/>
      <c r="G30" s="64"/>
      <c r="H30" s="71"/>
    </row>
    <row r="31" spans="1:13" ht="31.05" customHeight="1" thickBot="1" x14ac:dyDescent="0.25">
      <c r="A31" s="73" t="str">
        <f t="shared" si="3"/>
        <v/>
      </c>
      <c r="B31" s="73" t="str">
        <f t="shared" si="0"/>
        <v/>
      </c>
      <c r="C31" s="73" t="str">
        <f t="shared" si="1"/>
        <v/>
      </c>
      <c r="D31" s="73" t="str">
        <f t="shared" si="2"/>
        <v/>
      </c>
      <c r="E31" s="90" t="str">
        <f>IF(F31="", "", 20)</f>
        <v/>
      </c>
      <c r="F31" s="58"/>
      <c r="G31" s="64"/>
      <c r="H31" s="72"/>
    </row>
    <row r="32" spans="1:13" ht="31.05" customHeight="1" thickTop="1" x14ac:dyDescent="0.2">
      <c r="A32" s="73" t="str">
        <f t="shared" si="3"/>
        <v/>
      </c>
      <c r="B32" s="73" t="str">
        <f t="shared" si="0"/>
        <v/>
      </c>
      <c r="C32" s="73" t="str">
        <f t="shared" si="1"/>
        <v/>
      </c>
      <c r="D32" s="73" t="str">
        <f t="shared" si="2"/>
        <v/>
      </c>
      <c r="E32" s="88" t="str">
        <f>IF(F32="", "", 21)</f>
        <v/>
      </c>
      <c r="F32" s="59"/>
      <c r="G32" s="66"/>
      <c r="H32" s="70"/>
    </row>
    <row r="33" spans="1:8" ht="31.05" customHeight="1" x14ac:dyDescent="0.2">
      <c r="A33" s="73" t="str">
        <f t="shared" si="3"/>
        <v/>
      </c>
      <c r="B33" s="73" t="str">
        <f t="shared" si="0"/>
        <v/>
      </c>
      <c r="C33" s="73" t="str">
        <f t="shared" si="1"/>
        <v/>
      </c>
      <c r="D33" s="73" t="str">
        <f t="shared" si="2"/>
        <v/>
      </c>
      <c r="E33" s="88" t="str">
        <f>IF(F33="", "", 22)</f>
        <v/>
      </c>
      <c r="F33" s="58"/>
      <c r="G33" s="64"/>
      <c r="H33" s="71"/>
    </row>
    <row r="34" spans="1:8" ht="31.05" customHeight="1" x14ac:dyDescent="0.2">
      <c r="A34" s="73" t="str">
        <f t="shared" si="3"/>
        <v/>
      </c>
      <c r="B34" s="73" t="str">
        <f t="shared" si="0"/>
        <v/>
      </c>
      <c r="C34" s="73" t="str">
        <f t="shared" si="1"/>
        <v/>
      </c>
      <c r="D34" s="73" t="str">
        <f t="shared" si="2"/>
        <v/>
      </c>
      <c r="E34" s="88" t="str">
        <f>IF(F34="", "", 23)</f>
        <v/>
      </c>
      <c r="F34" s="58"/>
      <c r="G34" s="64"/>
      <c r="H34" s="71"/>
    </row>
    <row r="35" spans="1:8" ht="31.05" customHeight="1" x14ac:dyDescent="0.2">
      <c r="A35" s="73" t="str">
        <f t="shared" si="3"/>
        <v/>
      </c>
      <c r="B35" s="73" t="str">
        <f t="shared" si="0"/>
        <v/>
      </c>
      <c r="C35" s="73" t="str">
        <f t="shared" si="1"/>
        <v/>
      </c>
      <c r="D35" s="73" t="str">
        <f t="shared" si="2"/>
        <v/>
      </c>
      <c r="E35" s="88" t="str">
        <f>IF(F35="", "", 24)</f>
        <v/>
      </c>
      <c r="F35" s="58"/>
      <c r="G35" s="64"/>
      <c r="H35" s="71"/>
    </row>
    <row r="36" spans="1:8" ht="31.05" customHeight="1" x14ac:dyDescent="0.2">
      <c r="A36" s="73" t="str">
        <f t="shared" si="3"/>
        <v/>
      </c>
      <c r="B36" s="73" t="str">
        <f t="shared" si="0"/>
        <v/>
      </c>
      <c r="C36" s="73" t="str">
        <f t="shared" si="1"/>
        <v/>
      </c>
      <c r="D36" s="73" t="str">
        <f t="shared" si="2"/>
        <v/>
      </c>
      <c r="E36" s="88" t="str">
        <f>IF(F36="", "", 25)</f>
        <v/>
      </c>
      <c r="F36" s="58"/>
      <c r="G36" s="64"/>
      <c r="H36" s="71"/>
    </row>
    <row r="37" spans="1:8" ht="31.05" customHeight="1" x14ac:dyDescent="0.2">
      <c r="A37" s="73" t="str">
        <f t="shared" si="3"/>
        <v/>
      </c>
      <c r="B37" s="73" t="str">
        <f t="shared" si="0"/>
        <v/>
      </c>
      <c r="C37" s="73" t="str">
        <f t="shared" si="1"/>
        <v/>
      </c>
      <c r="D37" s="73" t="str">
        <f t="shared" si="2"/>
        <v/>
      </c>
      <c r="E37" s="88" t="str">
        <f>IF(F37="", "", 26)</f>
        <v/>
      </c>
      <c r="F37" s="60"/>
      <c r="G37" s="67"/>
      <c r="H37" s="71"/>
    </row>
    <row r="38" spans="1:8" ht="31.05" customHeight="1" x14ac:dyDescent="0.2">
      <c r="A38" s="73" t="str">
        <f t="shared" si="3"/>
        <v/>
      </c>
      <c r="B38" s="73" t="str">
        <f t="shared" si="0"/>
        <v/>
      </c>
      <c r="C38" s="73" t="str">
        <f t="shared" si="1"/>
        <v/>
      </c>
      <c r="D38" s="73" t="str">
        <f t="shared" si="2"/>
        <v/>
      </c>
      <c r="E38" s="88" t="str">
        <f>IF(F38="", "", 27)</f>
        <v/>
      </c>
      <c r="F38" s="60"/>
      <c r="G38" s="67"/>
      <c r="H38" s="71"/>
    </row>
    <row r="39" spans="1:8" ht="31.05" customHeight="1" x14ac:dyDescent="0.2">
      <c r="A39" s="73" t="str">
        <f t="shared" si="3"/>
        <v/>
      </c>
      <c r="B39" s="73" t="str">
        <f t="shared" si="0"/>
        <v/>
      </c>
      <c r="C39" s="73" t="str">
        <f t="shared" si="1"/>
        <v/>
      </c>
      <c r="D39" s="73" t="str">
        <f t="shared" si="2"/>
        <v/>
      </c>
      <c r="E39" s="88" t="str">
        <f>IF(F39="", "", 28)</f>
        <v/>
      </c>
      <c r="F39" s="58"/>
      <c r="G39" s="64"/>
      <c r="H39" s="71"/>
    </row>
    <row r="40" spans="1:8" ht="31.05" customHeight="1" x14ac:dyDescent="0.2">
      <c r="A40" s="73" t="str">
        <f t="shared" si="3"/>
        <v/>
      </c>
      <c r="B40" s="73" t="str">
        <f t="shared" si="0"/>
        <v/>
      </c>
      <c r="C40" s="73" t="str">
        <f t="shared" si="1"/>
        <v/>
      </c>
      <c r="D40" s="73" t="str">
        <f t="shared" si="2"/>
        <v/>
      </c>
      <c r="E40" s="88" t="str">
        <f>IF(F40="", "", 29)</f>
        <v/>
      </c>
      <c r="F40" s="58"/>
      <c r="G40" s="64"/>
      <c r="H40" s="71"/>
    </row>
    <row r="41" spans="1:8" ht="31.05" customHeight="1" thickBot="1" x14ac:dyDescent="0.25">
      <c r="A41" s="73" t="str">
        <f t="shared" si="3"/>
        <v/>
      </c>
      <c r="B41" s="73" t="str">
        <f t="shared" si="0"/>
        <v/>
      </c>
      <c r="C41" s="73" t="str">
        <f t="shared" si="1"/>
        <v/>
      </c>
      <c r="D41" s="73" t="str">
        <f t="shared" si="2"/>
        <v/>
      </c>
      <c r="E41" s="90" t="str">
        <f>IF(F41="", "", 30)</f>
        <v/>
      </c>
      <c r="F41" s="58"/>
      <c r="G41" s="64"/>
      <c r="H41" s="72"/>
    </row>
    <row r="42" spans="1:8" ht="31.05" customHeight="1" thickTop="1" x14ac:dyDescent="0.2">
      <c r="A42" s="73" t="str">
        <f t="shared" si="3"/>
        <v/>
      </c>
      <c r="B42" s="73" t="str">
        <f t="shared" si="0"/>
        <v/>
      </c>
      <c r="C42" s="73" t="str">
        <f t="shared" si="1"/>
        <v/>
      </c>
      <c r="D42" s="73" t="str">
        <f t="shared" si="2"/>
        <v/>
      </c>
      <c r="E42" s="88" t="str">
        <f>IF(F42="", "", 31)</f>
        <v/>
      </c>
      <c r="F42" s="59"/>
      <c r="G42" s="66"/>
      <c r="H42" s="70"/>
    </row>
    <row r="43" spans="1:8" ht="31.05" customHeight="1" x14ac:dyDescent="0.2">
      <c r="A43" s="73" t="str">
        <f t="shared" si="3"/>
        <v/>
      </c>
      <c r="B43" s="73" t="str">
        <f t="shared" si="0"/>
        <v/>
      </c>
      <c r="C43" s="73" t="str">
        <f t="shared" si="1"/>
        <v/>
      </c>
      <c r="D43" s="73" t="str">
        <f t="shared" si="2"/>
        <v/>
      </c>
      <c r="E43" s="88" t="str">
        <f>IF(F43="", "", 32)</f>
        <v/>
      </c>
      <c r="F43" s="58"/>
      <c r="G43" s="64"/>
      <c r="H43" s="71"/>
    </row>
    <row r="44" spans="1:8" ht="31.05" customHeight="1" x14ac:dyDescent="0.2">
      <c r="A44" s="73" t="str">
        <f t="shared" si="3"/>
        <v/>
      </c>
      <c r="B44" s="73" t="str">
        <f t="shared" si="0"/>
        <v/>
      </c>
      <c r="C44" s="73" t="str">
        <f t="shared" si="1"/>
        <v/>
      </c>
      <c r="D44" s="73" t="str">
        <f t="shared" si="2"/>
        <v/>
      </c>
      <c r="E44" s="88" t="str">
        <f>IF(F44="", "", 33)</f>
        <v/>
      </c>
      <c r="F44" s="58"/>
      <c r="G44" s="64"/>
      <c r="H44" s="71"/>
    </row>
    <row r="45" spans="1:8" ht="31.05" customHeight="1" x14ac:dyDescent="0.2">
      <c r="A45" s="73" t="str">
        <f t="shared" si="3"/>
        <v/>
      </c>
      <c r="B45" s="73" t="str">
        <f t="shared" si="0"/>
        <v/>
      </c>
      <c r="C45" s="73" t="str">
        <f t="shared" si="1"/>
        <v/>
      </c>
      <c r="D45" s="73" t="str">
        <f t="shared" si="2"/>
        <v/>
      </c>
      <c r="E45" s="88" t="str">
        <f>IF(F45="", "", 34)</f>
        <v/>
      </c>
      <c r="F45" s="58"/>
      <c r="G45" s="64"/>
      <c r="H45" s="71"/>
    </row>
    <row r="46" spans="1:8" ht="31.05" customHeight="1" x14ac:dyDescent="0.2">
      <c r="A46" s="73" t="str">
        <f t="shared" si="3"/>
        <v/>
      </c>
      <c r="B46" s="73" t="str">
        <f t="shared" si="0"/>
        <v/>
      </c>
      <c r="C46" s="73" t="str">
        <f t="shared" si="1"/>
        <v/>
      </c>
      <c r="D46" s="73" t="str">
        <f t="shared" si="2"/>
        <v/>
      </c>
      <c r="E46" s="88" t="str">
        <f>IF(F46="", "", 35)</f>
        <v/>
      </c>
      <c r="F46" s="58"/>
      <c r="G46" s="64"/>
      <c r="H46" s="71"/>
    </row>
    <row r="47" spans="1:8" ht="31.05" customHeight="1" x14ac:dyDescent="0.2">
      <c r="A47" s="73" t="str">
        <f t="shared" si="3"/>
        <v/>
      </c>
      <c r="B47" s="73" t="str">
        <f t="shared" si="0"/>
        <v/>
      </c>
      <c r="C47" s="73" t="str">
        <f t="shared" si="1"/>
        <v/>
      </c>
      <c r="D47" s="73" t="str">
        <f t="shared" si="2"/>
        <v/>
      </c>
      <c r="E47" s="88" t="str">
        <f>IF(F47="", "", 36)</f>
        <v/>
      </c>
      <c r="F47" s="58"/>
      <c r="G47" s="64"/>
      <c r="H47" s="71"/>
    </row>
    <row r="48" spans="1:8" ht="31.05" customHeight="1" x14ac:dyDescent="0.2">
      <c r="A48" s="73" t="str">
        <f t="shared" si="3"/>
        <v/>
      </c>
      <c r="B48" s="73" t="str">
        <f t="shared" si="0"/>
        <v/>
      </c>
      <c r="C48" s="73" t="str">
        <f t="shared" si="1"/>
        <v/>
      </c>
      <c r="D48" s="73" t="str">
        <f t="shared" si="2"/>
        <v/>
      </c>
      <c r="E48" s="88" t="str">
        <f>IF(F48="", "", 37)</f>
        <v/>
      </c>
      <c r="F48" s="58"/>
      <c r="G48" s="64"/>
      <c r="H48" s="71"/>
    </row>
    <row r="49" spans="1:8" ht="31.05" customHeight="1" x14ac:dyDescent="0.2">
      <c r="A49" s="73" t="str">
        <f t="shared" si="3"/>
        <v/>
      </c>
      <c r="B49" s="73" t="str">
        <f t="shared" si="0"/>
        <v/>
      </c>
      <c r="C49" s="73" t="str">
        <f t="shared" si="1"/>
        <v/>
      </c>
      <c r="D49" s="73" t="str">
        <f t="shared" si="2"/>
        <v/>
      </c>
      <c r="E49" s="88" t="str">
        <f>IF(F49="", "", 38)</f>
        <v/>
      </c>
      <c r="F49" s="58"/>
      <c r="G49" s="64"/>
      <c r="H49" s="71"/>
    </row>
    <row r="50" spans="1:8" ht="31.05" customHeight="1" x14ac:dyDescent="0.2">
      <c r="A50" s="73" t="str">
        <f t="shared" si="3"/>
        <v/>
      </c>
      <c r="B50" s="73" t="str">
        <f t="shared" si="0"/>
        <v/>
      </c>
      <c r="C50" s="73" t="str">
        <f t="shared" si="1"/>
        <v/>
      </c>
      <c r="D50" s="73" t="str">
        <f t="shared" si="2"/>
        <v/>
      </c>
      <c r="E50" s="88" t="str">
        <f>IF(F50="", "", 39)</f>
        <v/>
      </c>
      <c r="F50" s="58"/>
      <c r="G50" s="64"/>
      <c r="H50" s="71"/>
    </row>
    <row r="51" spans="1:8" ht="31.05" customHeight="1" thickBot="1" x14ac:dyDescent="0.25">
      <c r="A51" s="73" t="str">
        <f t="shared" si="3"/>
        <v/>
      </c>
      <c r="B51" s="73" t="str">
        <f t="shared" si="0"/>
        <v/>
      </c>
      <c r="C51" s="73" t="str">
        <f t="shared" si="1"/>
        <v/>
      </c>
      <c r="D51" s="73" t="str">
        <f t="shared" si="2"/>
        <v/>
      </c>
      <c r="E51" s="90" t="str">
        <f>IF(F51="", "", 40)</f>
        <v/>
      </c>
      <c r="F51" s="58"/>
      <c r="G51" s="64"/>
      <c r="H51" s="72"/>
    </row>
    <row r="52" spans="1:8" ht="31.05" customHeight="1" thickTop="1" x14ac:dyDescent="0.2">
      <c r="A52" s="73" t="str">
        <f t="shared" si="3"/>
        <v/>
      </c>
      <c r="B52" s="73" t="str">
        <f t="shared" si="0"/>
        <v/>
      </c>
      <c r="C52" s="73" t="str">
        <f t="shared" si="1"/>
        <v/>
      </c>
      <c r="D52" s="73" t="str">
        <f t="shared" si="2"/>
        <v/>
      </c>
      <c r="E52" s="88" t="str">
        <f>IF(F52="", "", 41)</f>
        <v/>
      </c>
      <c r="F52" s="59"/>
      <c r="G52" s="66"/>
      <c r="H52" s="70"/>
    </row>
    <row r="53" spans="1:8" ht="31.05" customHeight="1" x14ac:dyDescent="0.2">
      <c r="A53" s="73" t="str">
        <f t="shared" si="3"/>
        <v/>
      </c>
      <c r="B53" s="73" t="str">
        <f t="shared" si="0"/>
        <v/>
      </c>
      <c r="C53" s="73" t="str">
        <f t="shared" si="1"/>
        <v/>
      </c>
      <c r="D53" s="73" t="str">
        <f t="shared" si="2"/>
        <v/>
      </c>
      <c r="E53" s="88" t="str">
        <f>IF(F53="", "", 42)</f>
        <v/>
      </c>
      <c r="F53" s="58"/>
      <c r="G53" s="64"/>
      <c r="H53" s="71"/>
    </row>
    <row r="54" spans="1:8" ht="31.05" customHeight="1" x14ac:dyDescent="0.2">
      <c r="A54" s="73" t="str">
        <f t="shared" si="3"/>
        <v/>
      </c>
      <c r="B54" s="73" t="str">
        <f t="shared" si="0"/>
        <v/>
      </c>
      <c r="C54" s="73" t="str">
        <f t="shared" si="1"/>
        <v/>
      </c>
      <c r="D54" s="73" t="str">
        <f t="shared" si="2"/>
        <v/>
      </c>
      <c r="E54" s="88" t="str">
        <f>IF(F54="", "", 43)</f>
        <v/>
      </c>
      <c r="F54" s="58"/>
      <c r="G54" s="64"/>
      <c r="H54" s="71"/>
    </row>
    <row r="55" spans="1:8" ht="31.05" customHeight="1" x14ac:dyDescent="0.2">
      <c r="A55" s="73" t="str">
        <f t="shared" si="3"/>
        <v/>
      </c>
      <c r="B55" s="73" t="str">
        <f t="shared" si="0"/>
        <v/>
      </c>
      <c r="C55" s="73" t="str">
        <f t="shared" si="1"/>
        <v/>
      </c>
      <c r="D55" s="73" t="str">
        <f t="shared" si="2"/>
        <v/>
      </c>
      <c r="E55" s="88" t="str">
        <f>IF(F55="", "", 44)</f>
        <v/>
      </c>
      <c r="F55" s="58"/>
      <c r="G55" s="64"/>
      <c r="H55" s="71"/>
    </row>
    <row r="56" spans="1:8" ht="31.05" customHeight="1" x14ac:dyDescent="0.2">
      <c r="A56" s="73" t="str">
        <f t="shared" si="3"/>
        <v/>
      </c>
      <c r="B56" s="73" t="str">
        <f t="shared" si="0"/>
        <v/>
      </c>
      <c r="C56" s="73" t="str">
        <f t="shared" si="1"/>
        <v/>
      </c>
      <c r="D56" s="73" t="str">
        <f t="shared" si="2"/>
        <v/>
      </c>
      <c r="E56" s="88" t="str">
        <f>IF(F56="", "", 45)</f>
        <v/>
      </c>
      <c r="F56" s="58"/>
      <c r="G56" s="64"/>
      <c r="H56" s="71"/>
    </row>
    <row r="57" spans="1:8" ht="31.05" customHeight="1" x14ac:dyDescent="0.2">
      <c r="A57" s="73" t="str">
        <f t="shared" si="3"/>
        <v/>
      </c>
      <c r="B57" s="73" t="str">
        <f t="shared" si="0"/>
        <v/>
      </c>
      <c r="C57" s="73" t="str">
        <f t="shared" si="1"/>
        <v/>
      </c>
      <c r="D57" s="73" t="str">
        <f t="shared" si="2"/>
        <v/>
      </c>
      <c r="E57" s="88" t="str">
        <f>IF(F57="", "", 46)</f>
        <v/>
      </c>
      <c r="F57" s="58"/>
      <c r="G57" s="64"/>
      <c r="H57" s="71"/>
    </row>
    <row r="58" spans="1:8" ht="31.05" customHeight="1" x14ac:dyDescent="0.2">
      <c r="A58" s="73" t="str">
        <f t="shared" si="3"/>
        <v/>
      </c>
      <c r="B58" s="73" t="str">
        <f t="shared" si="0"/>
        <v/>
      </c>
      <c r="C58" s="73" t="str">
        <f t="shared" si="1"/>
        <v/>
      </c>
      <c r="D58" s="73" t="str">
        <f t="shared" si="2"/>
        <v/>
      </c>
      <c r="E58" s="88" t="str">
        <f>IF(F58="", "", 47)</f>
        <v/>
      </c>
      <c r="F58" s="58"/>
      <c r="G58" s="64"/>
      <c r="H58" s="71"/>
    </row>
    <row r="59" spans="1:8" ht="31.05" customHeight="1" x14ac:dyDescent="0.2">
      <c r="A59" s="73" t="str">
        <f t="shared" si="3"/>
        <v/>
      </c>
      <c r="B59" s="73" t="str">
        <f t="shared" si="0"/>
        <v/>
      </c>
      <c r="C59" s="73" t="str">
        <f t="shared" si="1"/>
        <v/>
      </c>
      <c r="D59" s="73" t="str">
        <f t="shared" si="2"/>
        <v/>
      </c>
      <c r="E59" s="88" t="str">
        <f>IF(F59="", "", 48)</f>
        <v/>
      </c>
      <c r="F59" s="58"/>
      <c r="G59" s="64"/>
      <c r="H59" s="71"/>
    </row>
    <row r="60" spans="1:8" ht="31.05" customHeight="1" x14ac:dyDescent="0.2">
      <c r="A60" s="73" t="str">
        <f t="shared" si="3"/>
        <v/>
      </c>
      <c r="B60" s="73" t="str">
        <f t="shared" si="0"/>
        <v/>
      </c>
      <c r="C60" s="73" t="str">
        <f t="shared" si="1"/>
        <v/>
      </c>
      <c r="D60" s="73" t="str">
        <f t="shared" si="2"/>
        <v/>
      </c>
      <c r="E60" s="88" t="str">
        <f>IF(F60="", "", 49)</f>
        <v/>
      </c>
      <c r="F60" s="58"/>
      <c r="G60" s="64"/>
      <c r="H60" s="71"/>
    </row>
    <row r="61" spans="1:8" ht="31.05" customHeight="1" thickBot="1" x14ac:dyDescent="0.25">
      <c r="A61" s="73" t="str">
        <f t="shared" si="3"/>
        <v/>
      </c>
      <c r="B61" s="73" t="str">
        <f t="shared" si="0"/>
        <v/>
      </c>
      <c r="C61" s="73" t="str">
        <f t="shared" si="1"/>
        <v/>
      </c>
      <c r="D61" s="73" t="str">
        <f t="shared" si="2"/>
        <v/>
      </c>
      <c r="E61" s="90" t="str">
        <f>IF(F61="", "", 50)</f>
        <v/>
      </c>
      <c r="F61" s="58"/>
      <c r="G61" s="64"/>
      <c r="H61" s="72"/>
    </row>
    <row r="62" spans="1:8" ht="31.05" customHeight="1" thickTop="1" x14ac:dyDescent="0.2">
      <c r="A62" s="73" t="str">
        <f t="shared" si="3"/>
        <v/>
      </c>
      <c r="B62" s="73" t="str">
        <f t="shared" si="0"/>
        <v/>
      </c>
      <c r="C62" s="73" t="str">
        <f t="shared" si="1"/>
        <v/>
      </c>
      <c r="D62" s="73" t="str">
        <f t="shared" si="2"/>
        <v/>
      </c>
      <c r="E62" s="88" t="str">
        <f>IF(F62="", "", 51)</f>
        <v/>
      </c>
      <c r="F62" s="59"/>
      <c r="G62" s="66"/>
      <c r="H62" s="70"/>
    </row>
    <row r="63" spans="1:8" ht="31.05" customHeight="1" x14ac:dyDescent="0.2">
      <c r="A63" s="73" t="str">
        <f t="shared" si="3"/>
        <v/>
      </c>
      <c r="B63" s="73" t="str">
        <f t="shared" si="0"/>
        <v/>
      </c>
      <c r="C63" s="73" t="str">
        <f t="shared" si="1"/>
        <v/>
      </c>
      <c r="D63" s="73" t="str">
        <f t="shared" si="2"/>
        <v/>
      </c>
      <c r="E63" s="88" t="str">
        <f>IF(F63="", "", 52)</f>
        <v/>
      </c>
      <c r="F63" s="58"/>
      <c r="G63" s="64"/>
      <c r="H63" s="71"/>
    </row>
    <row r="64" spans="1:8" ht="31.05" customHeight="1" x14ac:dyDescent="0.2">
      <c r="A64" s="73" t="str">
        <f t="shared" si="3"/>
        <v/>
      </c>
      <c r="B64" s="73" t="str">
        <f t="shared" si="0"/>
        <v/>
      </c>
      <c r="C64" s="73" t="str">
        <f t="shared" si="1"/>
        <v/>
      </c>
      <c r="D64" s="73" t="str">
        <f t="shared" si="2"/>
        <v/>
      </c>
      <c r="E64" s="88" t="str">
        <f>IF(F64="", "", 53)</f>
        <v/>
      </c>
      <c r="F64" s="58"/>
      <c r="G64" s="64"/>
      <c r="H64" s="71"/>
    </row>
    <row r="65" spans="1:8" ht="31.05" customHeight="1" x14ac:dyDescent="0.2">
      <c r="A65" s="73" t="str">
        <f t="shared" si="3"/>
        <v/>
      </c>
      <c r="B65" s="73" t="str">
        <f t="shared" si="0"/>
        <v/>
      </c>
      <c r="C65" s="73" t="str">
        <f t="shared" si="1"/>
        <v/>
      </c>
      <c r="D65" s="73" t="str">
        <f t="shared" si="2"/>
        <v/>
      </c>
      <c r="E65" s="88" t="str">
        <f>IF(F65="", "", 54)</f>
        <v/>
      </c>
      <c r="F65" s="58"/>
      <c r="G65" s="64"/>
      <c r="H65" s="71"/>
    </row>
    <row r="66" spans="1:8" ht="31.05" customHeight="1" x14ac:dyDescent="0.2">
      <c r="A66" s="73" t="str">
        <f t="shared" si="3"/>
        <v/>
      </c>
      <c r="B66" s="73" t="str">
        <f t="shared" si="0"/>
        <v/>
      </c>
      <c r="C66" s="73" t="str">
        <f t="shared" si="1"/>
        <v/>
      </c>
      <c r="D66" s="73" t="str">
        <f t="shared" si="2"/>
        <v/>
      </c>
      <c r="E66" s="88" t="str">
        <f>IF(F66="", "", 55)</f>
        <v/>
      </c>
      <c r="F66" s="58"/>
      <c r="G66" s="64"/>
      <c r="H66" s="71"/>
    </row>
    <row r="67" spans="1:8" ht="31.05" customHeight="1" x14ac:dyDescent="0.2">
      <c r="A67" s="73" t="str">
        <f t="shared" si="3"/>
        <v/>
      </c>
      <c r="B67" s="73" t="str">
        <f t="shared" si="0"/>
        <v/>
      </c>
      <c r="C67" s="73" t="str">
        <f t="shared" si="1"/>
        <v/>
      </c>
      <c r="D67" s="73" t="str">
        <f t="shared" si="2"/>
        <v/>
      </c>
      <c r="E67" s="88" t="str">
        <f>IF(F67="", "", 56)</f>
        <v/>
      </c>
      <c r="F67" s="58"/>
      <c r="G67" s="64"/>
      <c r="H67" s="71"/>
    </row>
    <row r="68" spans="1:8" ht="31.05" customHeight="1" x14ac:dyDescent="0.2">
      <c r="A68" s="73" t="str">
        <f t="shared" si="3"/>
        <v/>
      </c>
      <c r="B68" s="73" t="str">
        <f t="shared" si="0"/>
        <v/>
      </c>
      <c r="C68" s="73" t="str">
        <f t="shared" si="1"/>
        <v/>
      </c>
      <c r="D68" s="73" t="str">
        <f t="shared" si="2"/>
        <v/>
      </c>
      <c r="E68" s="88" t="str">
        <f>IF(F68="", "", 57)</f>
        <v/>
      </c>
      <c r="F68" s="58"/>
      <c r="G68" s="64"/>
      <c r="H68" s="71"/>
    </row>
    <row r="69" spans="1:8" ht="31.05" customHeight="1" x14ac:dyDescent="0.2">
      <c r="A69" s="73" t="str">
        <f t="shared" si="3"/>
        <v/>
      </c>
      <c r="B69" s="73" t="str">
        <f t="shared" si="0"/>
        <v/>
      </c>
      <c r="C69" s="73" t="str">
        <f t="shared" si="1"/>
        <v/>
      </c>
      <c r="D69" s="73" t="str">
        <f t="shared" si="2"/>
        <v/>
      </c>
      <c r="E69" s="88" t="str">
        <f>IF(F69="", "", 58)</f>
        <v/>
      </c>
      <c r="F69" s="58"/>
      <c r="G69" s="64"/>
      <c r="H69" s="71"/>
    </row>
    <row r="70" spans="1:8" ht="31.05" customHeight="1" x14ac:dyDescent="0.2">
      <c r="A70" s="73" t="str">
        <f t="shared" si="3"/>
        <v/>
      </c>
      <c r="B70" s="73" t="str">
        <f t="shared" si="0"/>
        <v/>
      </c>
      <c r="C70" s="73" t="str">
        <f t="shared" si="1"/>
        <v/>
      </c>
      <c r="D70" s="73" t="str">
        <f t="shared" si="2"/>
        <v/>
      </c>
      <c r="E70" s="88" t="str">
        <f>IF(F70="", "", 59)</f>
        <v/>
      </c>
      <c r="F70" s="58"/>
      <c r="G70" s="64"/>
      <c r="H70" s="71"/>
    </row>
    <row r="71" spans="1:8" ht="31.05" customHeight="1" thickBot="1" x14ac:dyDescent="0.25">
      <c r="A71" s="73" t="str">
        <f t="shared" si="3"/>
        <v/>
      </c>
      <c r="B71" s="73" t="str">
        <f t="shared" si="0"/>
        <v/>
      </c>
      <c r="C71" s="73" t="str">
        <f t="shared" si="1"/>
        <v/>
      </c>
      <c r="D71" s="73" t="str">
        <f t="shared" si="2"/>
        <v/>
      </c>
      <c r="E71" s="91" t="str">
        <f>IF(F71="", "", 60)</f>
        <v/>
      </c>
      <c r="F71" s="68"/>
      <c r="G71" s="69"/>
      <c r="H71" s="72"/>
    </row>
  </sheetData>
  <sheetProtection algorithmName="SHA-512" hashValue="k77YlNLFEQGiYIrc22A+9IGpI0PEvG1JC2kHjrZTwwrhH8OgZLZt3DZz41Fv4W4F1UIkLMfgmtND4uu8yBbW6w==" saltValue="ibyMjCJ9tc5TFko26A+pmQ==" spinCount="100000" sheet="1" selectLockedCells="1"/>
  <phoneticPr fontId="7"/>
  <dataValidations count="2">
    <dataValidation type="list" allowBlank="1" showInputMessage="1" showErrorMessage="1" sqref="G6" xr:uid="{00000000-0002-0000-0000-000000000000}">
      <formula1>"男子,女子"</formula1>
    </dataValidation>
    <dataValidation type="list" allowBlank="1" showInputMessage="1" showErrorMessage="1" sqref="G7" xr:uid="{00000000-0002-0000-0000-000001000000}">
      <formula1>"1年生,2年生"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29"/>
  <sheetViews>
    <sheetView view="pageBreakPreview" zoomScaleNormal="100" zoomScaleSheetLayoutView="100" workbookViewId="0">
      <selection activeCell="C16" sqref="C16"/>
    </sheetView>
  </sheetViews>
  <sheetFormatPr defaultRowHeight="13.2" x14ac:dyDescent="0.2"/>
  <cols>
    <col min="1" max="1" width="11.109375" customWidth="1"/>
    <col min="2" max="2" width="5" customWidth="1"/>
    <col min="3" max="3" width="23.6640625" customWidth="1"/>
    <col min="4" max="4" width="5.88671875" customWidth="1"/>
    <col min="5" max="5" width="15" customWidth="1"/>
    <col min="6" max="6" width="6.109375" customWidth="1"/>
    <col min="7" max="7" width="15" customWidth="1"/>
  </cols>
  <sheetData>
    <row r="1" spans="1:33" ht="16.2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3" ht="16.2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3" x14ac:dyDescent="0.2">
      <c r="C3" s="4" t="s">
        <v>19</v>
      </c>
      <c r="D3" s="62"/>
      <c r="E3" s="62"/>
      <c r="F3" s="63"/>
      <c r="G3" s="63"/>
    </row>
    <row r="4" spans="1:33" x14ac:dyDescent="0.2">
      <c r="C4" s="4" t="s">
        <v>18</v>
      </c>
      <c r="D4" s="62"/>
      <c r="E4" s="62"/>
    </row>
    <row r="5" spans="1:33" x14ac:dyDescent="0.2">
      <c r="C5" s="4" t="s">
        <v>17</v>
      </c>
      <c r="D5" s="62"/>
      <c r="E5" s="62"/>
    </row>
    <row r="6" spans="1:33" x14ac:dyDescent="0.2">
      <c r="C6" s="4" t="s">
        <v>7</v>
      </c>
      <c r="D6" s="62"/>
      <c r="E6" s="62"/>
    </row>
    <row r="8" spans="1:33" x14ac:dyDescent="0.2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9.75" customHeight="1" x14ac:dyDescent="0.2">
      <c r="B9" t="s">
        <v>15</v>
      </c>
    </row>
    <row r="10" spans="1:33" ht="31.5" customHeight="1" thickBot="1" x14ac:dyDescent="0.25">
      <c r="B10" s="15"/>
      <c r="C10" s="18" t="s">
        <v>16</v>
      </c>
      <c r="D10" s="17" t="s">
        <v>0</v>
      </c>
      <c r="E10" s="17" t="s">
        <v>1</v>
      </c>
      <c r="F10" s="16" t="s">
        <v>2</v>
      </c>
      <c r="G10" s="14" t="s">
        <v>14</v>
      </c>
    </row>
    <row r="11" spans="1:33" ht="31.5" customHeight="1" thickTop="1" x14ac:dyDescent="0.2">
      <c r="B11" s="19">
        <v>1</v>
      </c>
      <c r="C11" s="25" t="str">
        <f>CONCATENATE(入力用!F12,入力用!G12)</f>
        <v/>
      </c>
      <c r="D11" s="12"/>
      <c r="E11" s="12"/>
      <c r="F11" s="12"/>
      <c r="G11" s="13"/>
    </row>
    <row r="12" spans="1:33" ht="31.5" customHeight="1" x14ac:dyDescent="0.2">
      <c r="B12" s="20">
        <v>2</v>
      </c>
      <c r="C12" s="25" t="str">
        <f>CONCATENATE(入力用!F13,入力用!G13)</f>
        <v/>
      </c>
      <c r="D12" s="7"/>
      <c r="E12" s="7"/>
      <c r="F12" s="7"/>
      <c r="G12" s="9"/>
    </row>
    <row r="13" spans="1:33" ht="31.5" customHeight="1" x14ac:dyDescent="0.2">
      <c r="B13" s="20">
        <v>3</v>
      </c>
      <c r="C13" s="25" t="str">
        <f>CONCATENATE(入力用!F14,入力用!G14)</f>
        <v/>
      </c>
      <c r="D13" s="7"/>
      <c r="E13" s="7"/>
      <c r="F13" s="7"/>
      <c r="G13" s="9"/>
    </row>
    <row r="14" spans="1:33" ht="31.5" customHeight="1" x14ac:dyDescent="0.2">
      <c r="B14" s="20">
        <v>4</v>
      </c>
      <c r="C14" s="25" t="str">
        <f>CONCATENATE(入力用!F15,入力用!G15)</f>
        <v/>
      </c>
      <c r="D14" s="7"/>
      <c r="E14" s="7"/>
      <c r="F14" s="7"/>
      <c r="G14" s="9"/>
    </row>
    <row r="15" spans="1:33" ht="31.5" customHeight="1" x14ac:dyDescent="0.2">
      <c r="B15" s="20">
        <v>5</v>
      </c>
      <c r="C15" s="25" t="str">
        <f>CONCATENATE(入力用!F16,入力用!G16)</f>
        <v/>
      </c>
      <c r="D15" s="7"/>
      <c r="E15" s="7"/>
      <c r="F15" s="7"/>
      <c r="G15" s="9"/>
    </row>
    <row r="16" spans="1:33" ht="31.5" customHeight="1" x14ac:dyDescent="0.2">
      <c r="B16" s="20">
        <v>6</v>
      </c>
      <c r="C16" s="25" t="str">
        <f>CONCATENATE(入力用!F17,入力用!G17)</f>
        <v/>
      </c>
      <c r="D16" s="7"/>
      <c r="E16" s="7"/>
      <c r="F16" s="7"/>
      <c r="G16" s="9"/>
    </row>
    <row r="17" spans="2:33" ht="31.5" customHeight="1" x14ac:dyDescent="0.2">
      <c r="B17" s="20">
        <v>7</v>
      </c>
      <c r="C17" s="25" t="str">
        <f>CONCATENATE(入力用!F18,入力用!G18)</f>
        <v/>
      </c>
      <c r="D17" s="7"/>
      <c r="E17" s="7"/>
      <c r="F17" s="7"/>
      <c r="G17" s="9"/>
    </row>
    <row r="18" spans="2:33" ht="31.5" customHeight="1" x14ac:dyDescent="0.2">
      <c r="B18" s="20">
        <v>8</v>
      </c>
      <c r="C18" s="25" t="str">
        <f>CONCATENATE(入力用!F19,入力用!G19)</f>
        <v/>
      </c>
      <c r="D18" s="7"/>
      <c r="E18" s="7"/>
      <c r="F18" s="7"/>
      <c r="G18" s="9"/>
    </row>
    <row r="19" spans="2:33" ht="31.5" customHeight="1" x14ac:dyDescent="0.2">
      <c r="B19" s="20">
        <v>9</v>
      </c>
      <c r="C19" s="25" t="str">
        <f>CONCATENATE(入力用!F20,入力用!G20)</f>
        <v/>
      </c>
      <c r="D19" s="7"/>
      <c r="E19" s="7"/>
      <c r="F19" s="7"/>
      <c r="G19" s="9"/>
    </row>
    <row r="20" spans="2:33" ht="31.5" customHeight="1" x14ac:dyDescent="0.2">
      <c r="B20" s="20">
        <v>10</v>
      </c>
      <c r="C20" s="25" t="str">
        <f>CONCATENATE(入力用!F21,入力用!G21)</f>
        <v/>
      </c>
      <c r="D20" s="7"/>
      <c r="E20" s="7"/>
      <c r="F20" s="7"/>
      <c r="G20" s="9"/>
    </row>
    <row r="21" spans="2:33" ht="31.5" customHeight="1" x14ac:dyDescent="0.2">
      <c r="B21" s="20">
        <v>11</v>
      </c>
      <c r="C21" s="25" t="e">
        <f>CONCATENATE(入力用!#REF!,入力用!#REF!)</f>
        <v>#REF!</v>
      </c>
      <c r="D21" s="7"/>
      <c r="E21" s="7"/>
      <c r="F21" s="7"/>
      <c r="G21" s="9"/>
    </row>
    <row r="22" spans="2:33" ht="31.5" customHeight="1" thickBot="1" x14ac:dyDescent="0.25">
      <c r="B22" s="21">
        <v>12</v>
      </c>
      <c r="C22" s="25" t="e">
        <f>CONCATENATE(入力用!#REF!,入力用!#REF!)</f>
        <v>#REF!</v>
      </c>
      <c r="D22" s="10"/>
      <c r="E22" s="10"/>
      <c r="F22" s="10"/>
      <c r="G22" s="11"/>
    </row>
    <row r="25" spans="2:33" x14ac:dyDescent="0.2"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x14ac:dyDescent="0.2">
      <c r="B26" s="8" t="s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6"/>
      <c r="AE26" s="5"/>
      <c r="AF26" s="5"/>
      <c r="AG26" s="5"/>
    </row>
    <row r="27" spans="2:33" x14ac:dyDescent="0.2">
      <c r="B27" t="s">
        <v>10</v>
      </c>
      <c r="C27" s="1"/>
      <c r="E27" s="1"/>
    </row>
    <row r="28" spans="2:33" x14ac:dyDescent="0.2">
      <c r="C28" s="22">
        <f ca="1">TODAY()</f>
        <v>45882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3" x14ac:dyDescent="0.2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D3:E3"/>
    <mergeCell ref="D4:E4"/>
    <mergeCell ref="D5:E5"/>
    <mergeCell ref="D6:E6"/>
    <mergeCell ref="F3:G3"/>
  </mergeCells>
  <phoneticPr fontId="7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G20"/>
  <sheetViews>
    <sheetView zoomScaleNormal="100" workbookViewId="0">
      <selection activeCell="B17" sqref="B17"/>
    </sheetView>
  </sheetViews>
  <sheetFormatPr defaultRowHeight="13.2" x14ac:dyDescent="0.2"/>
  <cols>
    <col min="1" max="1" width="4.109375" customWidth="1"/>
    <col min="2" max="3" width="15.6640625" customWidth="1"/>
    <col min="4" max="4" width="7.44140625" customWidth="1"/>
    <col min="5" max="5" width="11.6640625" bestFit="1" customWidth="1"/>
    <col min="6" max="6" width="5.77734375" customWidth="1"/>
    <col min="7" max="7" width="9.44140625" bestFit="1" customWidth="1"/>
  </cols>
  <sheetData>
    <row r="1" spans="1:7" ht="28.5" customHeight="1" thickBot="1" x14ac:dyDescent="0.25">
      <c r="A1" s="46" t="s">
        <v>24</v>
      </c>
      <c r="B1" s="23"/>
    </row>
    <row r="2" spans="1:7" ht="24.75" customHeight="1" thickBot="1" x14ac:dyDescent="0.25">
      <c r="B2" s="3" t="s">
        <v>20</v>
      </c>
      <c r="C2" s="51"/>
      <c r="D2" s="52" t="s">
        <v>26</v>
      </c>
    </row>
    <row r="3" spans="1:7" ht="24.75" customHeight="1" thickBot="1" x14ac:dyDescent="0.25">
      <c r="B3" s="3" t="s">
        <v>21</v>
      </c>
      <c r="C3" s="50"/>
    </row>
    <row r="4" spans="1:7" ht="24.75" customHeight="1" thickBot="1" x14ac:dyDescent="0.25">
      <c r="B4" s="3" t="s">
        <v>22</v>
      </c>
      <c r="C4" s="47"/>
    </row>
    <row r="5" spans="1:7" ht="24.75" customHeight="1" thickBot="1" x14ac:dyDescent="0.25">
      <c r="B5" s="3" t="s">
        <v>23</v>
      </c>
      <c r="C5" s="47"/>
    </row>
    <row r="6" spans="1:7" ht="24.75" customHeight="1" thickBot="1" x14ac:dyDescent="0.25">
      <c r="B6" s="3"/>
      <c r="C6" s="48"/>
    </row>
    <row r="7" spans="1:7" ht="24.75" customHeight="1" thickBot="1" x14ac:dyDescent="0.25">
      <c r="B7" s="3" t="s">
        <v>25</v>
      </c>
      <c r="C7" s="47"/>
    </row>
    <row r="8" spans="1:7" ht="24.75" customHeight="1" x14ac:dyDescent="0.2">
      <c r="B8" s="3"/>
      <c r="C8" s="49"/>
    </row>
    <row r="9" spans="1:7" x14ac:dyDescent="0.2">
      <c r="B9" s="24"/>
      <c r="D9" s="24"/>
      <c r="E9" s="24"/>
      <c r="F9" s="24"/>
      <c r="G9" s="24"/>
    </row>
    <row r="10" spans="1:7" x14ac:dyDescent="0.2">
      <c r="A10" t="s">
        <v>4</v>
      </c>
      <c r="C10" s="24"/>
    </row>
    <row r="11" spans="1:7" ht="13.8" thickBot="1" x14ac:dyDescent="0.25">
      <c r="A11" s="15"/>
      <c r="B11" s="27" t="s">
        <v>12</v>
      </c>
      <c r="C11" s="28" t="s">
        <v>13</v>
      </c>
      <c r="D11" s="29" t="s">
        <v>0</v>
      </c>
      <c r="E11" s="29" t="s">
        <v>1</v>
      </c>
      <c r="F11" s="28" t="s">
        <v>2</v>
      </c>
      <c r="G11" s="30" t="s">
        <v>14</v>
      </c>
    </row>
    <row r="12" spans="1:7" ht="30.75" customHeight="1" thickTop="1" x14ac:dyDescent="0.2">
      <c r="A12" s="26" t="str">
        <f>IF(B12="", "", 1)</f>
        <v/>
      </c>
      <c r="B12" s="33"/>
      <c r="C12" s="34"/>
      <c r="D12" s="35"/>
      <c r="E12" s="36"/>
      <c r="F12" s="35"/>
      <c r="G12" s="37"/>
    </row>
    <row r="13" spans="1:7" ht="30.75" customHeight="1" x14ac:dyDescent="0.2">
      <c r="A13" s="26" t="str">
        <f>IF(B13="", "", 2)</f>
        <v/>
      </c>
      <c r="B13" s="38"/>
      <c r="C13" s="31"/>
      <c r="D13" s="4"/>
      <c r="E13" s="4"/>
      <c r="F13" s="4"/>
      <c r="G13" s="39"/>
    </row>
    <row r="14" spans="1:7" ht="30.75" customHeight="1" x14ac:dyDescent="0.2">
      <c r="A14" s="26" t="str">
        <f>IF(B14="", "", 3)</f>
        <v/>
      </c>
      <c r="B14" s="38"/>
      <c r="C14" s="31"/>
      <c r="D14" s="32"/>
      <c r="E14" s="4"/>
      <c r="F14" s="4"/>
      <c r="G14" s="39"/>
    </row>
    <row r="15" spans="1:7" ht="30.75" customHeight="1" x14ac:dyDescent="0.2">
      <c r="A15" s="26" t="str">
        <f>IF(B15="", "", 4)</f>
        <v/>
      </c>
      <c r="B15" s="38"/>
      <c r="C15" s="31"/>
      <c r="D15" s="4"/>
      <c r="E15" s="4"/>
      <c r="F15" s="4"/>
      <c r="G15" s="39"/>
    </row>
    <row r="16" spans="1:7" ht="30.75" customHeight="1" x14ac:dyDescent="0.2">
      <c r="A16" s="26" t="str">
        <f>IF(B16="", "", 5)</f>
        <v/>
      </c>
      <c r="B16" s="38"/>
      <c r="C16" s="31"/>
      <c r="D16" s="4"/>
      <c r="E16" s="4"/>
      <c r="F16" s="4"/>
      <c r="G16" s="39"/>
    </row>
    <row r="17" spans="1:7" ht="30.75" customHeight="1" x14ac:dyDescent="0.2">
      <c r="A17" s="26" t="str">
        <f>IF(B17="", "", 6)</f>
        <v/>
      </c>
      <c r="B17" s="38"/>
      <c r="C17" s="31"/>
      <c r="D17" s="4"/>
      <c r="E17" s="4"/>
      <c r="F17" s="4"/>
      <c r="G17" s="40"/>
    </row>
    <row r="18" spans="1:7" ht="30.75" customHeight="1" x14ac:dyDescent="0.2">
      <c r="A18" s="26" t="str">
        <f>IF(B18="", "", 7)</f>
        <v/>
      </c>
      <c r="B18" s="38"/>
      <c r="C18" s="31"/>
      <c r="D18" s="4"/>
      <c r="E18" s="4"/>
      <c r="F18" s="4"/>
      <c r="G18" s="41"/>
    </row>
    <row r="19" spans="1:7" ht="30.75" customHeight="1" thickBot="1" x14ac:dyDescent="0.25">
      <c r="A19" s="26" t="str">
        <f>IF(B19="", "", 8)</f>
        <v/>
      </c>
      <c r="B19" s="42"/>
      <c r="C19" s="43"/>
      <c r="D19" s="44"/>
      <c r="E19" s="44"/>
      <c r="F19" s="44"/>
      <c r="G19" s="45"/>
    </row>
    <row r="20" spans="1:7" ht="13.8" thickTop="1" x14ac:dyDescent="0.2"/>
  </sheetData>
  <phoneticPr fontId="7"/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印刷用</vt:lpstr>
      <vt:lpstr>学校対抗入力用 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高体連卓球中部ブロック</dc:creator>
  <cp:lastModifiedBy>福岡市卓球協会 中学部</cp:lastModifiedBy>
  <cp:lastPrinted>2022-05-27T04:17:53Z</cp:lastPrinted>
  <dcterms:created xsi:type="dcterms:W3CDTF">2010-03-08T04:29:13Z</dcterms:created>
  <dcterms:modified xsi:type="dcterms:W3CDTF">2025-08-12T21:27:59Z</dcterms:modified>
</cp:coreProperties>
</file>