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71" activeTab="0"/>
  </bookViews>
  <sheets>
    <sheet name="シングルス入力用" sheetId="1" r:id="rId1"/>
    <sheet name="印刷用" sheetId="2" state="hidden" r:id="rId2"/>
    <sheet name="学校対抗入力用 " sheetId="3" state="hidden" r:id="rId3"/>
    <sheet name="印刷用①" sheetId="4" r:id="rId4"/>
    <sheet name="印刷用②" sheetId="5" r:id="rId5"/>
    <sheet name="印刷用（推薦選手）" sheetId="6" r:id="rId6"/>
  </sheets>
  <definedNames>
    <definedName name="_xlnm.Print_Area" localSheetId="1">'印刷用'!$A$1:$I$42</definedName>
    <definedName name="_xlnm.Print_Area" localSheetId="5">'印刷用（推薦選手）'!$A$1:$F$32</definedName>
    <definedName name="_xlnm.Print_Area" localSheetId="3">'印刷用①'!$A$1:$F$32</definedName>
    <definedName name="_xlnm.Print_Area" localSheetId="4">'印刷用②'!$A$1:$F$32</definedName>
  </definedNames>
  <calcPr fullCalcOnLoad="1"/>
</workbook>
</file>

<file path=xl/sharedStrings.xml><?xml version="1.0" encoding="utf-8"?>
<sst xmlns="http://schemas.openxmlformats.org/spreadsheetml/2006/main" count="100" uniqueCount="55">
  <si>
    <t>学年</t>
  </si>
  <si>
    <t>生年月日</t>
  </si>
  <si>
    <t>年齢</t>
  </si>
  <si>
    <t>申　込　書</t>
  </si>
  <si>
    <t>学校対抗</t>
  </si>
  <si>
    <t>平成３０年度　福岡県高等学校卓球新人大会　中部ブロック予選会</t>
  </si>
  <si>
    <t>※ランキング順に記入してください。</t>
  </si>
  <si>
    <t>引率責任者</t>
  </si>
  <si>
    <t>　　上記の者は本校在校生で、本大会に出場することを認め、参加申し込みをいたします。</t>
  </si>
  <si>
    <t>　　高体連個人情報に関する取り扱いについては、大会要項の記載事項を承諾した上で参加申し込みをする</t>
  </si>
  <si>
    <t>　ことを同意します。</t>
  </si>
  <si>
    <t>　　　　　　　　　　　　　　　　　　　　　　　西　南　学　院　高等学校長　　　　　　　　中　根　　広　秋　　　　印</t>
  </si>
  <si>
    <t>姓</t>
  </si>
  <si>
    <t>名</t>
  </si>
  <si>
    <t>入学年月日</t>
  </si>
  <si>
    <t>シングルス</t>
  </si>
  <si>
    <t>氏名</t>
  </si>
  <si>
    <t>監督名</t>
  </si>
  <si>
    <t>学校電話番号</t>
  </si>
  <si>
    <t>学校名</t>
  </si>
  <si>
    <t>学校名→</t>
  </si>
  <si>
    <t>学校電話番号→</t>
  </si>
  <si>
    <t>監督名→</t>
  </si>
  <si>
    <t>引率責任者→</t>
  </si>
  <si>
    <t>②学校対抗入力欄</t>
  </si>
  <si>
    <t>性別（男子or女子）→</t>
  </si>
  <si>
    <t>高等学校</t>
  </si>
  <si>
    <t>電話番号→</t>
  </si>
  <si>
    <t>ランク</t>
  </si>
  <si>
    <t>出場選手名</t>
  </si>
  <si>
    <t>参加料</t>
  </si>
  <si>
    <t>円</t>
  </si>
  <si>
    <t>住所</t>
  </si>
  <si>
    <t>責任者</t>
  </si>
  <si>
    <t>TEL</t>
  </si>
  <si>
    <t>学校名→</t>
  </si>
  <si>
    <t>住所→</t>
  </si>
  <si>
    <t>責任者名→</t>
  </si>
  <si>
    <t>男子or女子→</t>
  </si>
  <si>
    <t>シングルス　　※ランキング順に上位から記入してください。</t>
  </si>
  <si>
    <t>入金日→</t>
  </si>
  <si>
    <t>※（〇月×日）</t>
  </si>
  <si>
    <t>申　込　書　②</t>
  </si>
  <si>
    <t>〇入力シート</t>
  </si>
  <si>
    <t>推薦選手　※推薦で県大会に出場する選手を記入してください。</t>
  </si>
  <si>
    <t xml:space="preserve">＠ ９００ 円 ×  </t>
  </si>
  <si>
    <t>推　薦　選　手　申　込　書</t>
  </si>
  <si>
    <t>入金額⇒</t>
  </si>
  <si>
    <t>出場人数(半角数字のみ)→</t>
  </si>
  <si>
    <t>推薦選手人数(半角数字のみ)→</t>
  </si>
  <si>
    <t>←推薦選手を含まない人数</t>
  </si>
  <si>
    <t>※口座番号　福岡市卓球協会名義　　０１７８０－４－１６９０４７　</t>
  </si>
  <si>
    <t xml:space="preserve">申し込み締め切り　５ 月 7 日 </t>
  </si>
  <si>
    <t xml:space="preserve">申し込み締め切り　５ 月 7 日 </t>
  </si>
  <si>
    <t>2024年度　国民スポーツ大会卓球競技少年男子・女子の部
福岡中部地区予選会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</si>
</sst>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yyyy/m/d;@"/>
    <numFmt numFmtId="180" formatCode="[$-411]ggge&quot;年&quot;m&quot;月&quot;d&quot;日&quot;;@"/>
    <numFmt numFmtId="181" formatCode="[$-800411]ggge&quot;年&quot;m&quot;月&quot;d&quot;日&quot;;@"/>
    <numFmt numFmtId="182" formatCode="&quot;〔&quot;@&quot;〕&quot;"/>
    <numFmt numFmtId="183" formatCode="\(@\)"/>
    <numFmt numFmtId="184" formatCode="m&quot;月&quot;d&quot;日&quot;;@"/>
    <numFmt numFmtId="185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ＤＦ特太ゴシック体"/>
      <family val="3"/>
    </font>
    <font>
      <sz val="14"/>
      <color indexed="10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double"/>
    </border>
    <border>
      <left style="thin"/>
      <right style="dotted"/>
      <top style="thick"/>
      <bottom style="double"/>
    </border>
    <border>
      <left style="dotted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ck"/>
      <top style="thin"/>
      <bottom style="thick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dotted"/>
      <top style="thin"/>
      <bottom style="medium"/>
    </border>
    <border>
      <left style="medium"/>
      <right style="thick"/>
      <top style="thin"/>
      <bottom style="medium"/>
    </border>
    <border>
      <left style="thin"/>
      <right style="medium"/>
      <top style="thick"/>
      <bottom style="thin"/>
    </border>
    <border>
      <left style="medium"/>
      <right style="mediumDashed"/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/>
    </xf>
    <xf numFmtId="49" fontId="5" fillId="0" borderId="45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4" fontId="0" fillId="0" borderId="0" xfId="0" applyNumberFormat="1" applyAlignment="1">
      <alignment horizontal="right"/>
    </xf>
    <xf numFmtId="184" fontId="5" fillId="0" borderId="43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6" fillId="0" borderId="0" xfId="0" applyFont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185" fontId="5" fillId="0" borderId="43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6" fillId="0" borderId="75" xfId="0" applyFont="1" applyBorder="1" applyAlignment="1">
      <alignment vertical="center"/>
    </xf>
    <xf numFmtId="0" fontId="58" fillId="0" borderId="76" xfId="0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16</xdr:col>
      <xdr:colOff>361950</xdr:colOff>
      <xdr:row>8</xdr:row>
      <xdr:rowOff>85725</xdr:rowOff>
    </xdr:to>
    <xdr:sp>
      <xdr:nvSpPr>
        <xdr:cNvPr id="1" name="角丸四角形吹き出し 1"/>
        <xdr:cNvSpPr>
          <a:spLocks/>
        </xdr:cNvSpPr>
      </xdr:nvSpPr>
      <xdr:spPr>
        <a:xfrm>
          <a:off x="5410200" y="0"/>
          <a:ext cx="9410700" cy="2657475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②太枠のところのみ入力してください。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その他のセルの編集は何もしないでください。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③同じ姓の選手はフォントを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入力シートの姓・名のみ</a:t>
          </a:r>
          <a:r>
            <a:rPr lang="en-US" cap="none" sz="1400" b="0" i="0" u="none" baseline="0">
              <a:solidFill>
                <a:srgbClr val="000000"/>
              </a:solidFill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④入金は推薦選手の県大会出場費を含めた金額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男女合わせた金額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◆メール申し込み方法について◆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・メールの件名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「国体</a:t>
          </a:r>
          <a:r>
            <a:rPr lang="en-US" cap="none" sz="1200" b="0" i="0" u="none" baseline="0">
              <a:solidFill>
                <a:srgbClr val="000000"/>
              </a:solidFill>
            </a:rPr>
            <a:t>2024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　学校名」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・ファイル名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国体</a:t>
          </a:r>
          <a:r>
            <a:rPr lang="en-US" cap="none" sz="1200" b="0" i="0" u="none" baseline="0">
              <a:solidFill>
                <a:srgbClr val="000000"/>
              </a:solidFill>
            </a:rPr>
            <a:t>2024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学校名</a:t>
          </a:r>
          <a:r>
            <a:rPr lang="en-US" cap="none" sz="1200" b="0" i="0" u="none" baseline="0">
              <a:solidFill>
                <a:srgbClr val="000000"/>
              </a:solidFill>
            </a:rPr>
            <a:t>(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).xls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fukuoka.chubu.tabletennis@gmail.com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男女ある場合は男女異なるファイルで送信してください。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・メール本文に申し込み人数の内訳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男子〇名，女子△名，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推薦選手男子◇名，女子□名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9525</xdr:rowOff>
    </xdr:from>
    <xdr:to>
      <xdr:col>14</xdr:col>
      <xdr:colOff>581025</xdr:colOff>
      <xdr:row>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3362325" y="371475"/>
          <a:ext cx="7334250" cy="2247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◯太枠のところのみ入力してください。印刷用に自動で印刷用に転記されます。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◯郵送は印刷用のシートを印刷して送付してください。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◯選手名の欄はシングルス入力用シートからのコピーが可能です。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○メールの送信はシングルスと併せて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○監督名に名前が入る方のみがベンチに入ることができます。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9</xdr:row>
      <xdr:rowOff>133350</xdr:rowOff>
    </xdr:from>
    <xdr:to>
      <xdr:col>15</xdr:col>
      <xdr:colOff>38100</xdr:colOff>
      <xdr:row>16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5476875" y="2867025"/>
          <a:ext cx="5362575" cy="24003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のように半角数字で西暦で入力してください。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○シングルス入力用からコピー可能です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○数字は半角でお願いします。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1000125"/>
          <a:ext cx="5372100" cy="7620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5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6515100" y="1000125"/>
          <a:ext cx="53721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1000125"/>
          <a:ext cx="5372100" cy="7620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  <xdr:twoCellAnchor>
    <xdr:from>
      <xdr:col>1</xdr:col>
      <xdr:colOff>1114425</xdr:colOff>
      <xdr:row>1</xdr:row>
      <xdr:rowOff>9525</xdr:rowOff>
    </xdr:from>
    <xdr:to>
      <xdr:col>3</xdr:col>
      <xdr:colOff>209550</xdr:colOff>
      <xdr:row>2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666875" y="790575"/>
          <a:ext cx="1581150" cy="295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1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" width="7.50390625" style="0" customWidth="1"/>
    <col min="2" max="2" width="20.50390625" style="0" customWidth="1"/>
    <col min="3" max="3" width="19.375" style="0" customWidth="1"/>
    <col min="4" max="4" width="8.625" style="0" customWidth="1"/>
    <col min="5" max="5" width="14.25390625" style="0" customWidth="1"/>
    <col min="7" max="8" width="19.25390625" style="0" customWidth="1"/>
  </cols>
  <sheetData>
    <row r="1" spans="1:2" ht="28.5" customHeight="1" thickBot="1">
      <c r="A1" s="49" t="s">
        <v>43</v>
      </c>
      <c r="B1" s="48"/>
    </row>
    <row r="2" spans="2:7" ht="24.75" customHeight="1" thickBot="1">
      <c r="B2" s="51" t="s">
        <v>35</v>
      </c>
      <c r="C2" s="119"/>
      <c r="D2" s="120"/>
      <c r="E2" s="120"/>
      <c r="F2" s="120"/>
      <c r="G2" s="121"/>
    </row>
    <row r="3" spans="2:7" ht="24.75" customHeight="1" thickBot="1">
      <c r="B3" s="51" t="s">
        <v>36</v>
      </c>
      <c r="C3" s="119"/>
      <c r="D3" s="120"/>
      <c r="E3" s="120"/>
      <c r="F3" s="120"/>
      <c r="G3" s="121"/>
    </row>
    <row r="4" spans="2:3" ht="24.75" customHeight="1" thickBot="1">
      <c r="B4" s="51" t="s">
        <v>27</v>
      </c>
      <c r="C4" s="56"/>
    </row>
    <row r="5" spans="2:3" ht="24.75" customHeight="1" thickBot="1">
      <c r="B5" s="51" t="s">
        <v>37</v>
      </c>
      <c r="C5" s="50"/>
    </row>
    <row r="6" spans="2:4" ht="25.5" customHeight="1" thickBot="1">
      <c r="B6" s="51" t="s">
        <v>40</v>
      </c>
      <c r="C6" s="77"/>
      <c r="D6" s="100" t="s">
        <v>41</v>
      </c>
    </row>
    <row r="7" spans="2:3" ht="24.75" customHeight="1" thickBot="1">
      <c r="B7" s="51" t="s">
        <v>38</v>
      </c>
      <c r="C7" s="50"/>
    </row>
    <row r="8" spans="2:4" ht="24.75" customHeight="1" thickBot="1">
      <c r="B8" s="51" t="s">
        <v>48</v>
      </c>
      <c r="C8" s="113"/>
      <c r="D8" s="100" t="s">
        <v>50</v>
      </c>
    </row>
    <row r="9" spans="2:5" ht="24.75" customHeight="1" thickBot="1">
      <c r="B9" s="51" t="s">
        <v>49</v>
      </c>
      <c r="C9" s="113"/>
      <c r="D9" s="117" t="s">
        <v>47</v>
      </c>
      <c r="E9" s="118" t="str">
        <f>C8*900+C9*900&amp;"円"</f>
        <v>0円</v>
      </c>
    </row>
    <row r="10" spans="1:4" ht="23.25" customHeight="1" thickBot="1">
      <c r="A10" s="60" t="s">
        <v>39</v>
      </c>
      <c r="B10" s="58"/>
      <c r="C10" s="59"/>
      <c r="D10" s="58"/>
    </row>
    <row r="11" spans="1:4" ht="19.5" customHeight="1" thickBot="1" thickTop="1">
      <c r="A11" s="78"/>
      <c r="B11" s="79" t="s">
        <v>12</v>
      </c>
      <c r="C11" s="80" t="s">
        <v>13</v>
      </c>
      <c r="D11" s="81" t="s">
        <v>0</v>
      </c>
    </row>
    <row r="12" spans="1:4" ht="30.75" customHeight="1" thickTop="1">
      <c r="A12" s="82">
        <f>IF(B12="","",1)</f>
      </c>
      <c r="B12" s="83"/>
      <c r="C12" s="84"/>
      <c r="D12" s="85"/>
    </row>
    <row r="13" spans="1:6" ht="30.75" customHeight="1" thickBot="1">
      <c r="A13" s="82">
        <f>IF(B13="","",2)</f>
      </c>
      <c r="B13" s="86"/>
      <c r="C13" s="87"/>
      <c r="D13" s="88"/>
      <c r="F13" s="102" t="s">
        <v>44</v>
      </c>
    </row>
    <row r="14" spans="1:9" ht="30.75" customHeight="1" thickBot="1">
      <c r="A14" s="82">
        <f>IF(B14="","",3)</f>
      </c>
      <c r="B14" s="86"/>
      <c r="C14" s="87"/>
      <c r="D14" s="85"/>
      <c r="F14" s="103"/>
      <c r="G14" s="104" t="s">
        <v>12</v>
      </c>
      <c r="H14" s="105" t="s">
        <v>13</v>
      </c>
      <c r="I14" s="106" t="s">
        <v>0</v>
      </c>
    </row>
    <row r="15" spans="1:9" ht="30.75" customHeight="1" thickTop="1">
      <c r="A15" s="82">
        <f>IF(B15="","",4)</f>
      </c>
      <c r="B15" s="86"/>
      <c r="C15" s="87"/>
      <c r="D15" s="88"/>
      <c r="F15" s="82">
        <f>IF(G15="","",1)</f>
      </c>
      <c r="G15" s="83"/>
      <c r="H15" s="84"/>
      <c r="I15" s="107"/>
    </row>
    <row r="16" spans="1:9" ht="30.75" customHeight="1">
      <c r="A16" s="82">
        <f>IF(B16="","",5)</f>
      </c>
      <c r="B16" s="86"/>
      <c r="C16" s="87"/>
      <c r="D16" s="88"/>
      <c r="F16" s="82">
        <f>IF(G16="","",2)</f>
      </c>
      <c r="G16" s="86"/>
      <c r="H16" s="87"/>
      <c r="I16" s="108"/>
    </row>
    <row r="17" spans="1:9" ht="30.75" customHeight="1">
      <c r="A17" s="82">
        <f>IF(B17="","",6)</f>
      </c>
      <c r="B17" s="86"/>
      <c r="C17" s="87"/>
      <c r="D17" s="88"/>
      <c r="F17" s="82">
        <f>IF(G17="","",3)</f>
      </c>
      <c r="G17" s="86"/>
      <c r="H17" s="87"/>
      <c r="I17" s="107"/>
    </row>
    <row r="18" spans="1:9" ht="30.75" customHeight="1">
      <c r="A18" s="82">
        <f>IF(B18="","",7)</f>
      </c>
      <c r="B18" s="86"/>
      <c r="C18" s="87"/>
      <c r="D18" s="88"/>
      <c r="F18" s="82">
        <f>IF(G18="","",4)</f>
      </c>
      <c r="G18" s="86"/>
      <c r="H18" s="87"/>
      <c r="I18" s="108"/>
    </row>
    <row r="19" spans="1:9" ht="30.75" customHeight="1" thickBot="1">
      <c r="A19" s="82">
        <f>IF(B19="","",8)</f>
      </c>
      <c r="B19" s="86"/>
      <c r="C19" s="87"/>
      <c r="D19" s="88"/>
      <c r="F19" s="109">
        <f>IF(G19="","",5)</f>
      </c>
      <c r="G19" s="110"/>
      <c r="H19" s="101"/>
      <c r="I19" s="111"/>
    </row>
    <row r="20" spans="1:9" ht="30.75" customHeight="1">
      <c r="A20" s="82">
        <f>IF(B20="","",9)</f>
      </c>
      <c r="B20" s="86"/>
      <c r="C20" s="87"/>
      <c r="D20" s="88"/>
      <c r="F20" s="82">
        <f>IF(G20="","",6)</f>
      </c>
      <c r="G20" s="86"/>
      <c r="H20" s="87"/>
      <c r="I20" s="108"/>
    </row>
    <row r="21" spans="1:9" ht="30.75" customHeight="1" thickBot="1">
      <c r="A21" s="89">
        <f>IF(B21="","",10)</f>
      </c>
      <c r="B21" s="86"/>
      <c r="C21" s="87"/>
      <c r="D21" s="88"/>
      <c r="F21" s="82">
        <f>IF(G21="","",7)</f>
      </c>
      <c r="G21" s="86"/>
      <c r="H21" s="87"/>
      <c r="I21" s="108"/>
    </row>
    <row r="22" spans="1:9" ht="30.75" customHeight="1" thickTop="1">
      <c r="A22" s="82">
        <f>IF(B22="","",11)</f>
      </c>
      <c r="B22" s="90"/>
      <c r="C22" s="91"/>
      <c r="D22" s="92"/>
      <c r="F22" s="82">
        <f>IF(G22="","",8)</f>
      </c>
      <c r="G22" s="86"/>
      <c r="H22" s="87"/>
      <c r="I22" s="108"/>
    </row>
    <row r="23" spans="1:9" ht="30.75" customHeight="1">
      <c r="A23" s="82">
        <f>IF(B23="","",12)</f>
      </c>
      <c r="B23" s="86"/>
      <c r="C23" s="87"/>
      <c r="D23" s="88"/>
      <c r="F23" s="82">
        <f>IF(G23="","",9)</f>
      </c>
      <c r="G23" s="86"/>
      <c r="H23" s="87"/>
      <c r="I23" s="108"/>
    </row>
    <row r="24" spans="1:9" ht="30.75" customHeight="1" thickBot="1">
      <c r="A24" s="82">
        <f>IF(B24="","",13)</f>
      </c>
      <c r="B24" s="86"/>
      <c r="C24" s="87"/>
      <c r="D24" s="85"/>
      <c r="F24" s="112">
        <f>IF(G24="","",10)</f>
      </c>
      <c r="G24" s="110"/>
      <c r="H24" s="101"/>
      <c r="I24" s="111"/>
    </row>
    <row r="25" spans="1:9" ht="30.75" customHeight="1" thickTop="1">
      <c r="A25" s="82">
        <f>IF(B25="","",14)</f>
      </c>
      <c r="B25" s="86"/>
      <c r="C25" s="87"/>
      <c r="D25" s="88"/>
      <c r="F25" s="82">
        <f>IF(G25="","",11)</f>
      </c>
      <c r="G25" s="90"/>
      <c r="H25" s="91"/>
      <c r="I25" s="114"/>
    </row>
    <row r="26" spans="1:9" ht="30.75" customHeight="1">
      <c r="A26" s="82">
        <f>IF(B26="","",15)</f>
      </c>
      <c r="B26" s="86"/>
      <c r="C26" s="87"/>
      <c r="D26" s="88"/>
      <c r="F26" s="82">
        <f>IF(G26="","",12)</f>
      </c>
      <c r="G26" s="86"/>
      <c r="H26" s="87"/>
      <c r="I26" s="108"/>
    </row>
    <row r="27" spans="1:9" ht="30.75" customHeight="1">
      <c r="A27" s="82">
        <f>IF(B27="","",16)</f>
      </c>
      <c r="B27" s="86"/>
      <c r="C27" s="87"/>
      <c r="D27" s="88"/>
      <c r="F27" s="82">
        <f>IF(G27="","",13)</f>
      </c>
      <c r="G27" s="86"/>
      <c r="H27" s="87"/>
      <c r="I27" s="107"/>
    </row>
    <row r="28" spans="1:9" ht="30.75" customHeight="1">
      <c r="A28" s="82">
        <f>IF(B28="","",17)</f>
      </c>
      <c r="B28" s="86"/>
      <c r="C28" s="87"/>
      <c r="D28" s="88"/>
      <c r="F28" s="82">
        <f>IF(G28="","",14)</f>
      </c>
      <c r="G28" s="86"/>
      <c r="H28" s="87"/>
      <c r="I28" s="108"/>
    </row>
    <row r="29" spans="1:9" ht="30.75" customHeight="1" thickBot="1">
      <c r="A29" s="82">
        <f>IF(B29="","",18)</f>
      </c>
      <c r="B29" s="86"/>
      <c r="C29" s="87"/>
      <c r="D29" s="88"/>
      <c r="F29" s="109">
        <f>IF(G29="","",15)</f>
      </c>
      <c r="G29" s="110"/>
      <c r="H29" s="101"/>
      <c r="I29" s="111"/>
    </row>
    <row r="30" spans="1:4" ht="30.75" customHeight="1">
      <c r="A30" s="82">
        <f>IF(B30="","",19)</f>
      </c>
      <c r="B30" s="86"/>
      <c r="C30" s="87"/>
      <c r="D30" s="88"/>
    </row>
    <row r="31" spans="1:4" ht="30.75" customHeight="1" thickBot="1">
      <c r="A31" s="89">
        <f>IF(B31="","",20)</f>
      </c>
      <c r="B31" s="86"/>
      <c r="C31" s="87"/>
      <c r="D31" s="88"/>
    </row>
    <row r="32" spans="1:4" ht="30.75" customHeight="1" thickTop="1">
      <c r="A32" s="82">
        <f>IF(B32="","",21)</f>
      </c>
      <c r="B32" s="90"/>
      <c r="C32" s="91"/>
      <c r="D32" s="92"/>
    </row>
    <row r="33" spans="1:4" ht="30.75" customHeight="1">
      <c r="A33" s="82">
        <f>IF(B33="","",22)</f>
      </c>
      <c r="B33" s="86"/>
      <c r="C33" s="87"/>
      <c r="D33" s="88"/>
    </row>
    <row r="34" spans="1:4" ht="30.75" customHeight="1">
      <c r="A34" s="82">
        <f>IF(B34="","",23)</f>
      </c>
      <c r="B34" s="86"/>
      <c r="C34" s="87"/>
      <c r="D34" s="85"/>
    </row>
    <row r="35" spans="1:4" ht="30.75" customHeight="1">
      <c r="A35" s="82">
        <f>IF(B35="","",24)</f>
      </c>
      <c r="B35" s="86"/>
      <c r="C35" s="87"/>
      <c r="D35" s="88"/>
    </row>
    <row r="36" spans="1:4" ht="30.75" customHeight="1">
      <c r="A36" s="82">
        <f>IF(B36="","",25)</f>
      </c>
      <c r="B36" s="86"/>
      <c r="C36" s="87"/>
      <c r="D36" s="88"/>
    </row>
    <row r="37" spans="1:4" ht="30.75" customHeight="1">
      <c r="A37" s="82">
        <f>IF(B37="","",26)</f>
      </c>
      <c r="B37" s="115"/>
      <c r="C37" s="116"/>
      <c r="D37" s="88"/>
    </row>
    <row r="38" spans="1:4" ht="30.75" customHeight="1">
      <c r="A38" s="82">
        <f>IF(B38="","",27)</f>
      </c>
      <c r="B38" s="115"/>
      <c r="C38" s="116"/>
      <c r="D38" s="88"/>
    </row>
    <row r="39" spans="1:4" ht="30.75" customHeight="1">
      <c r="A39" s="82">
        <f>IF(B39="","",28)</f>
      </c>
      <c r="B39" s="86"/>
      <c r="C39" s="87"/>
      <c r="D39" s="88"/>
    </row>
    <row r="40" spans="1:4" ht="30.75" customHeight="1">
      <c r="A40" s="82">
        <f>IF(B40="","",29)</f>
      </c>
      <c r="B40" s="86"/>
      <c r="C40" s="87"/>
      <c r="D40" s="88"/>
    </row>
    <row r="41" spans="1:4" ht="30.75" customHeight="1" thickBot="1">
      <c r="A41" s="89">
        <f>IF(B41="","",30)</f>
      </c>
      <c r="B41" s="86"/>
      <c r="C41" s="87"/>
      <c r="D41" s="88"/>
    </row>
    <row r="42" spans="1:4" ht="30.75" customHeight="1" thickTop="1">
      <c r="A42" s="82">
        <f>IF(B42="","",31)</f>
      </c>
      <c r="B42" s="90"/>
      <c r="C42" s="91"/>
      <c r="D42" s="92"/>
    </row>
    <row r="43" spans="1:4" ht="30.75" customHeight="1">
      <c r="A43" s="82">
        <f>IF(B43="","",32)</f>
      </c>
      <c r="B43" s="86"/>
      <c r="C43" s="87"/>
      <c r="D43" s="88"/>
    </row>
    <row r="44" spans="1:4" ht="30.75" customHeight="1">
      <c r="A44" s="82">
        <f>IF(B44="","",33)</f>
      </c>
      <c r="B44" s="86"/>
      <c r="C44" s="87"/>
      <c r="D44" s="85"/>
    </row>
    <row r="45" spans="1:4" ht="30.75" customHeight="1">
      <c r="A45" s="82">
        <f>IF(B45="","",34)</f>
      </c>
      <c r="B45" s="86"/>
      <c r="C45" s="87"/>
      <c r="D45" s="88"/>
    </row>
    <row r="46" spans="1:4" ht="30.75" customHeight="1">
      <c r="A46" s="82">
        <f>IF(B46="","",35)</f>
      </c>
      <c r="B46" s="86"/>
      <c r="C46" s="87"/>
      <c r="D46" s="88"/>
    </row>
    <row r="47" spans="1:4" ht="30.75" customHeight="1">
      <c r="A47" s="82">
        <f>IF(B47="","",36)</f>
      </c>
      <c r="B47" s="86"/>
      <c r="C47" s="87"/>
      <c r="D47" s="88"/>
    </row>
    <row r="48" spans="1:4" ht="30.75" customHeight="1">
      <c r="A48" s="82">
        <f>IF(B48="","",37)</f>
      </c>
      <c r="B48" s="86"/>
      <c r="C48" s="87"/>
      <c r="D48" s="88"/>
    </row>
    <row r="49" spans="1:4" ht="30.75" customHeight="1">
      <c r="A49" s="82">
        <f>IF(B49="","",38)</f>
      </c>
      <c r="B49" s="86"/>
      <c r="C49" s="87"/>
      <c r="D49" s="88"/>
    </row>
    <row r="50" spans="1:4" ht="30.75" customHeight="1">
      <c r="A50" s="82">
        <f>IF(B50="","",39)</f>
      </c>
      <c r="B50" s="86"/>
      <c r="C50" s="87"/>
      <c r="D50" s="88"/>
    </row>
    <row r="51" spans="1:4" ht="30.75" customHeight="1" thickBot="1">
      <c r="A51" s="89">
        <f>IF(B51="","",40)</f>
      </c>
      <c r="B51" s="86"/>
      <c r="C51" s="87"/>
      <c r="D51" s="88"/>
    </row>
    <row r="52" spans="1:4" ht="30.75" customHeight="1" thickTop="1">
      <c r="A52" s="82">
        <f>IF(B52="","",41)</f>
      </c>
      <c r="B52" s="90"/>
      <c r="C52" s="91"/>
      <c r="D52" s="92"/>
    </row>
    <row r="53" spans="1:4" ht="30.75" customHeight="1">
      <c r="A53" s="82">
        <f>IF(B53="","",42)</f>
      </c>
      <c r="B53" s="86"/>
      <c r="C53" s="87"/>
      <c r="D53" s="88"/>
    </row>
    <row r="54" spans="1:4" ht="30.75" customHeight="1">
      <c r="A54" s="82">
        <f>IF(B54="","",43)</f>
      </c>
      <c r="B54" s="86"/>
      <c r="C54" s="87"/>
      <c r="D54" s="85"/>
    </row>
    <row r="55" spans="1:4" ht="30.75" customHeight="1">
      <c r="A55" s="82">
        <f>IF(B55="","",44)</f>
      </c>
      <c r="B55" s="86"/>
      <c r="C55" s="87"/>
      <c r="D55" s="88"/>
    </row>
    <row r="56" spans="1:4" ht="30.75" customHeight="1">
      <c r="A56" s="82">
        <f>IF(B56="","",45)</f>
      </c>
      <c r="B56" s="86"/>
      <c r="C56" s="87"/>
      <c r="D56" s="88"/>
    </row>
    <row r="57" spans="1:4" ht="30.75" customHeight="1">
      <c r="A57" s="82">
        <f>IF(B57="","",46)</f>
      </c>
      <c r="B57" s="86"/>
      <c r="C57" s="87"/>
      <c r="D57" s="88"/>
    </row>
    <row r="58" spans="1:4" ht="30.75" customHeight="1">
      <c r="A58" s="82">
        <f>IF(B58="","",47)</f>
      </c>
      <c r="B58" s="86"/>
      <c r="C58" s="87"/>
      <c r="D58" s="88"/>
    </row>
    <row r="59" spans="1:4" ht="30.75" customHeight="1">
      <c r="A59" s="82">
        <f>IF(B59="","",48)</f>
      </c>
      <c r="B59" s="86"/>
      <c r="C59" s="87"/>
      <c r="D59" s="88"/>
    </row>
    <row r="60" spans="1:4" ht="30.75" customHeight="1">
      <c r="A60" s="82">
        <f>IF(B60="","",49)</f>
      </c>
      <c r="B60" s="86"/>
      <c r="C60" s="87"/>
      <c r="D60" s="88"/>
    </row>
    <row r="61" spans="1:4" ht="30.75" customHeight="1" thickBot="1">
      <c r="A61" s="89">
        <f>IF(B61="","",50)</f>
      </c>
      <c r="B61" s="86"/>
      <c r="C61" s="87"/>
      <c r="D61" s="88"/>
    </row>
    <row r="62" spans="1:4" ht="30.75" customHeight="1" thickTop="1">
      <c r="A62" s="82">
        <f>IF(B62="","",51)</f>
      </c>
      <c r="B62" s="90"/>
      <c r="C62" s="91"/>
      <c r="D62" s="92"/>
    </row>
    <row r="63" spans="1:4" ht="30.75" customHeight="1">
      <c r="A63" s="82">
        <f>IF(B63="","",52)</f>
      </c>
      <c r="B63" s="86"/>
      <c r="C63" s="87"/>
      <c r="D63" s="88"/>
    </row>
    <row r="64" spans="1:4" ht="30.75" customHeight="1">
      <c r="A64" s="82">
        <f>IF(B64="","",53)</f>
      </c>
      <c r="B64" s="86"/>
      <c r="C64" s="87"/>
      <c r="D64" s="85"/>
    </row>
    <row r="65" spans="1:4" ht="30.75" customHeight="1">
      <c r="A65" s="82">
        <f>IF(B65="","",54)</f>
      </c>
      <c r="B65" s="86"/>
      <c r="C65" s="87"/>
      <c r="D65" s="88"/>
    </row>
    <row r="66" spans="1:4" ht="30.75" customHeight="1">
      <c r="A66" s="82">
        <f>IF(B66="","",55)</f>
      </c>
      <c r="B66" s="86"/>
      <c r="C66" s="87"/>
      <c r="D66" s="88"/>
    </row>
    <row r="67" spans="1:4" ht="30.75" customHeight="1">
      <c r="A67" s="82">
        <f>IF(B67="","",56)</f>
      </c>
      <c r="B67" s="86"/>
      <c r="C67" s="87"/>
      <c r="D67" s="88"/>
    </row>
    <row r="68" spans="1:4" ht="30.75" customHeight="1">
      <c r="A68" s="82">
        <f>IF(B68="","",57)</f>
      </c>
      <c r="B68" s="86"/>
      <c r="C68" s="87"/>
      <c r="D68" s="88"/>
    </row>
    <row r="69" spans="1:4" ht="30.75" customHeight="1">
      <c r="A69" s="82">
        <f>IF(B69="","",58)</f>
      </c>
      <c r="B69" s="86"/>
      <c r="C69" s="87"/>
      <c r="D69" s="88"/>
    </row>
    <row r="70" spans="1:4" ht="30.75" customHeight="1">
      <c r="A70" s="82">
        <f>IF(B70="","",59)</f>
      </c>
      <c r="B70" s="86"/>
      <c r="C70" s="87"/>
      <c r="D70" s="88"/>
    </row>
    <row r="71" spans="1:4" ht="30.75" customHeight="1" thickBot="1">
      <c r="A71" s="89">
        <f>IF(B71="","",60)</f>
      </c>
      <c r="B71" s="93"/>
      <c r="C71" s="94"/>
      <c r="D71" s="95"/>
    </row>
    <row r="72" ht="14.25" thickTop="1"/>
  </sheetData>
  <sheetProtection/>
  <mergeCells count="2">
    <mergeCell ref="C3:G3"/>
    <mergeCell ref="C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125" style="0" customWidth="1"/>
    <col min="2" max="2" width="5.00390625" style="0" customWidth="1"/>
    <col min="3" max="3" width="23.625" style="0" customWidth="1"/>
    <col min="4" max="4" width="5.875" style="0" customWidth="1"/>
    <col min="5" max="5" width="15.00390625" style="0" customWidth="1"/>
    <col min="6" max="6" width="6.125" style="0" customWidth="1"/>
    <col min="7" max="7" width="15.00390625" style="0" customWidth="1"/>
  </cols>
  <sheetData>
    <row r="1" spans="1:29" ht="17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7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:7" ht="13.5">
      <c r="C3" s="4" t="s">
        <v>19</v>
      </c>
      <c r="D3" s="122"/>
      <c r="E3" s="122"/>
      <c r="F3" s="123"/>
      <c r="G3" s="123"/>
    </row>
    <row r="4" spans="3:5" ht="13.5">
      <c r="C4" s="4" t="s">
        <v>18</v>
      </c>
      <c r="D4" s="122"/>
      <c r="E4" s="122"/>
    </row>
    <row r="5" spans="3:5" ht="13.5">
      <c r="C5" s="4" t="s">
        <v>17</v>
      </c>
      <c r="D5" s="122"/>
      <c r="E5" s="122"/>
    </row>
    <row r="6" spans="3:5" ht="13.5">
      <c r="C6" s="4" t="s">
        <v>7</v>
      </c>
      <c r="D6" s="122"/>
      <c r="E6" s="122"/>
    </row>
    <row r="8" spans="2:33" ht="13.5"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9.75" customHeight="1">
      <c r="B9" t="s">
        <v>15</v>
      </c>
    </row>
    <row r="10" spans="2:7" ht="31.5" customHeight="1" thickBot="1">
      <c r="B10" s="16"/>
      <c r="C10" s="19" t="s">
        <v>16</v>
      </c>
      <c r="D10" s="18" t="s">
        <v>0</v>
      </c>
      <c r="E10" s="18" t="s">
        <v>1</v>
      </c>
      <c r="F10" s="17" t="s">
        <v>2</v>
      </c>
      <c r="G10" s="15" t="s">
        <v>14</v>
      </c>
    </row>
    <row r="11" spans="2:7" ht="31.5" customHeight="1" thickTop="1">
      <c r="B11" s="20">
        <v>1</v>
      </c>
      <c r="C11" s="26">
        <f>CONCATENATE('シングルス入力用'!B12,'シングルス入力用'!C12)</f>
      </c>
      <c r="D11" s="13"/>
      <c r="E11" s="13"/>
      <c r="F11" s="13"/>
      <c r="G11" s="14"/>
    </row>
    <row r="12" spans="2:7" ht="31.5" customHeight="1">
      <c r="B12" s="21">
        <v>2</v>
      </c>
      <c r="C12" s="26">
        <f>CONCATENATE('シングルス入力用'!B13,'シングルス入力用'!C13)</f>
      </c>
      <c r="D12" s="8"/>
      <c r="E12" s="8"/>
      <c r="F12" s="8"/>
      <c r="G12" s="10"/>
    </row>
    <row r="13" spans="2:7" ht="31.5" customHeight="1">
      <c r="B13" s="21">
        <v>3</v>
      </c>
      <c r="C13" s="26">
        <f>CONCATENATE('シングルス入力用'!B14,'シングルス入力用'!C14)</f>
      </c>
      <c r="D13" s="8"/>
      <c r="E13" s="8"/>
      <c r="F13" s="8"/>
      <c r="G13" s="10"/>
    </row>
    <row r="14" spans="2:7" ht="31.5" customHeight="1">
      <c r="B14" s="21">
        <v>4</v>
      </c>
      <c r="C14" s="26">
        <f>CONCATENATE('シングルス入力用'!B15,'シングルス入力用'!C15)</f>
      </c>
      <c r="D14" s="8"/>
      <c r="E14" s="8"/>
      <c r="F14" s="8"/>
      <c r="G14" s="10"/>
    </row>
    <row r="15" spans="2:7" ht="31.5" customHeight="1">
      <c r="B15" s="21">
        <v>5</v>
      </c>
      <c r="C15" s="26">
        <f>CONCATENATE('シングルス入力用'!B16,'シングルス入力用'!C16)</f>
      </c>
      <c r="D15" s="8"/>
      <c r="E15" s="8"/>
      <c r="F15" s="8"/>
      <c r="G15" s="10"/>
    </row>
    <row r="16" spans="2:7" ht="31.5" customHeight="1">
      <c r="B16" s="21">
        <v>6</v>
      </c>
      <c r="C16" s="26">
        <f>CONCATENATE('シングルス入力用'!B17,'シングルス入力用'!C17)</f>
      </c>
      <c r="D16" s="8"/>
      <c r="E16" s="8"/>
      <c r="F16" s="8"/>
      <c r="G16" s="10"/>
    </row>
    <row r="17" spans="2:7" ht="31.5" customHeight="1">
      <c r="B17" s="21">
        <v>7</v>
      </c>
      <c r="C17" s="26">
        <f>CONCATENATE('シングルス入力用'!B18,'シングルス入力用'!C18)</f>
      </c>
      <c r="D17" s="8"/>
      <c r="E17" s="8"/>
      <c r="F17" s="8"/>
      <c r="G17" s="10"/>
    </row>
    <row r="18" spans="2:7" ht="31.5" customHeight="1">
      <c r="B18" s="21">
        <v>8</v>
      </c>
      <c r="C18" s="26">
        <f>CONCATENATE('シングルス入力用'!B19,'シングルス入力用'!C19)</f>
      </c>
      <c r="D18" s="8"/>
      <c r="E18" s="8"/>
      <c r="F18" s="8"/>
      <c r="G18" s="10"/>
    </row>
    <row r="19" spans="2:7" ht="31.5" customHeight="1">
      <c r="B19" s="21">
        <v>9</v>
      </c>
      <c r="C19" s="26">
        <f>CONCATENATE('シングルス入力用'!B20,'シングルス入力用'!C20)</f>
      </c>
      <c r="D19" s="8"/>
      <c r="E19" s="8"/>
      <c r="F19" s="8"/>
      <c r="G19" s="10"/>
    </row>
    <row r="20" spans="2:7" ht="31.5" customHeight="1">
      <c r="B20" s="21">
        <v>10</v>
      </c>
      <c r="C20" s="26">
        <f>CONCATENATE('シングルス入力用'!B21,'シングルス入力用'!C21)</f>
      </c>
      <c r="D20" s="8"/>
      <c r="E20" s="8"/>
      <c r="F20" s="8"/>
      <c r="G20" s="10"/>
    </row>
    <row r="21" spans="2:7" ht="31.5" customHeight="1">
      <c r="B21" s="21">
        <v>11</v>
      </c>
      <c r="C21" s="26" t="e">
        <f>CONCATENATE(シングルス入力用!#REF!,シングルス入力用!#REF!)</f>
        <v>#REF!</v>
      </c>
      <c r="D21" s="8"/>
      <c r="E21" s="8"/>
      <c r="F21" s="8"/>
      <c r="G21" s="10"/>
    </row>
    <row r="22" spans="2:7" ht="31.5" customHeight="1" thickBot="1">
      <c r="B22" s="22">
        <v>12</v>
      </c>
      <c r="C22" s="26" t="e">
        <f>CONCATENATE(シングルス入力用!#REF!,シングルス入力用!#REF!)</f>
        <v>#REF!</v>
      </c>
      <c r="D22" s="11"/>
      <c r="E22" s="11"/>
      <c r="F22" s="11"/>
      <c r="G22" s="12"/>
    </row>
    <row r="25" spans="2:33" ht="13.5"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3.5"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6"/>
      <c r="AE26" s="5"/>
      <c r="AF26" s="5"/>
      <c r="AG26" s="5"/>
    </row>
    <row r="27" spans="2:5" ht="13.5">
      <c r="B27" s="7" t="s">
        <v>10</v>
      </c>
      <c r="C27" s="1"/>
      <c r="D27" s="7"/>
      <c r="E27" s="1"/>
    </row>
    <row r="28" spans="3:17" ht="13.5">
      <c r="C28" s="23">
        <f ca="1">TODAY()</f>
        <v>45390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5">
    <mergeCell ref="D3:E3"/>
    <mergeCell ref="D4:E4"/>
    <mergeCell ref="D5:E5"/>
    <mergeCell ref="D6:E6"/>
    <mergeCell ref="F3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4.125" style="0" customWidth="1"/>
    <col min="2" max="3" width="15.625" style="0" customWidth="1"/>
    <col min="4" max="4" width="7.50390625" style="0" customWidth="1"/>
    <col min="5" max="5" width="11.625" style="0" bestFit="1" customWidth="1"/>
    <col min="6" max="6" width="5.75390625" style="0" customWidth="1"/>
    <col min="7" max="7" width="9.50390625" style="0" bestFit="1" customWidth="1"/>
  </cols>
  <sheetData>
    <row r="1" spans="1:2" ht="28.5" customHeight="1" thickBot="1">
      <c r="A1" s="49" t="s">
        <v>24</v>
      </c>
      <c r="B1" s="48"/>
    </row>
    <row r="2" spans="2:4" ht="24.75" customHeight="1" thickBot="1">
      <c r="B2" s="33" t="s">
        <v>20</v>
      </c>
      <c r="C2" s="54"/>
      <c r="D2" s="55" t="s">
        <v>26</v>
      </c>
    </row>
    <row r="3" spans="2:3" ht="24.75" customHeight="1" thickBot="1">
      <c r="B3" s="33" t="s">
        <v>21</v>
      </c>
      <c r="C3" s="53"/>
    </row>
    <row r="4" spans="2:3" ht="24.75" customHeight="1" thickBot="1">
      <c r="B4" s="33" t="s">
        <v>22</v>
      </c>
      <c r="C4" s="50"/>
    </row>
    <row r="5" spans="2:3" ht="24.75" customHeight="1" thickBot="1">
      <c r="B5" s="33" t="s">
        <v>23</v>
      </c>
      <c r="C5" s="50"/>
    </row>
    <row r="6" spans="2:3" ht="24.75" customHeight="1" thickBot="1">
      <c r="B6" s="33"/>
      <c r="C6" s="51"/>
    </row>
    <row r="7" spans="2:3" ht="24.75" customHeight="1" thickBot="1">
      <c r="B7" s="33" t="s">
        <v>25</v>
      </c>
      <c r="C7" s="50"/>
    </row>
    <row r="8" spans="2:3" ht="24.75" customHeight="1">
      <c r="B8" s="3"/>
      <c r="C8" s="52"/>
    </row>
    <row r="9" spans="2:7" ht="13.5">
      <c r="B9" s="25"/>
      <c r="D9" s="25"/>
      <c r="E9" s="25"/>
      <c r="F9" s="25"/>
      <c r="G9" s="25"/>
    </row>
    <row r="10" spans="1:3" ht="13.5">
      <c r="A10" t="s">
        <v>4</v>
      </c>
      <c r="C10" s="25"/>
    </row>
    <row r="11" spans="1:7" ht="14.25" thickBot="1">
      <c r="A11" s="16"/>
      <c r="B11" s="28" t="s">
        <v>12</v>
      </c>
      <c r="C11" s="29" t="s">
        <v>13</v>
      </c>
      <c r="D11" s="30" t="s">
        <v>0</v>
      </c>
      <c r="E11" s="30" t="s">
        <v>1</v>
      </c>
      <c r="F11" s="29" t="s">
        <v>2</v>
      </c>
      <c r="G11" s="31" t="s">
        <v>14</v>
      </c>
    </row>
    <row r="12" spans="1:7" ht="30.75" customHeight="1" thickTop="1">
      <c r="A12" s="27">
        <f>IF(B12="","",1)</f>
      </c>
      <c r="B12" s="35"/>
      <c r="C12" s="36"/>
      <c r="D12" s="37"/>
      <c r="E12" s="38"/>
      <c r="F12" s="37"/>
      <c r="G12" s="39"/>
    </row>
    <row r="13" spans="1:7" ht="30.75" customHeight="1">
      <c r="A13" s="27">
        <f>IF(B13="","",2)</f>
      </c>
      <c r="B13" s="40"/>
      <c r="C13" s="32"/>
      <c r="D13" s="4"/>
      <c r="E13" s="4"/>
      <c r="F13" s="4"/>
      <c r="G13" s="41"/>
    </row>
    <row r="14" spans="1:7" ht="30.75" customHeight="1">
      <c r="A14" s="27">
        <f>IF(B14="","",3)</f>
      </c>
      <c r="B14" s="40"/>
      <c r="C14" s="32"/>
      <c r="D14" s="34"/>
      <c r="E14" s="4"/>
      <c r="F14" s="4"/>
      <c r="G14" s="41"/>
    </row>
    <row r="15" spans="1:7" ht="30.75" customHeight="1">
      <c r="A15" s="27">
        <f>IF(B15="","",4)</f>
      </c>
      <c r="B15" s="40"/>
      <c r="C15" s="32"/>
      <c r="D15" s="4"/>
      <c r="E15" s="4"/>
      <c r="F15" s="4"/>
      <c r="G15" s="41"/>
    </row>
    <row r="16" spans="1:7" ht="30.75" customHeight="1">
      <c r="A16" s="27">
        <f>IF(B16="","",5)</f>
      </c>
      <c r="B16" s="40"/>
      <c r="C16" s="32"/>
      <c r="D16" s="4"/>
      <c r="E16" s="4"/>
      <c r="F16" s="4"/>
      <c r="G16" s="41"/>
    </row>
    <row r="17" spans="1:7" ht="30.75" customHeight="1">
      <c r="A17" s="27">
        <f>IF(B17="","",6)</f>
      </c>
      <c r="B17" s="40"/>
      <c r="C17" s="32"/>
      <c r="D17" s="4"/>
      <c r="E17" s="4"/>
      <c r="F17" s="4"/>
      <c r="G17" s="42"/>
    </row>
    <row r="18" spans="1:7" ht="30.75" customHeight="1">
      <c r="A18" s="27">
        <f>IF(B18="","",7)</f>
      </c>
      <c r="B18" s="40"/>
      <c r="C18" s="32"/>
      <c r="D18" s="4"/>
      <c r="E18" s="4"/>
      <c r="F18" s="4"/>
      <c r="G18" s="43"/>
    </row>
    <row r="19" spans="1:7" ht="30.75" customHeight="1" thickBot="1">
      <c r="A19" s="27">
        <f>IF(B19="","",8)</f>
      </c>
      <c r="B19" s="44"/>
      <c r="C19" s="45"/>
      <c r="D19" s="46"/>
      <c r="E19" s="46"/>
      <c r="F19" s="46"/>
      <c r="G19" s="47"/>
    </row>
    <row r="20" ht="14.25" thickTop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A1">
      <selection activeCell="A1" sqref="A1:F1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61.5" customHeight="1">
      <c r="A1" s="134" t="s">
        <v>54</v>
      </c>
      <c r="B1" s="135"/>
      <c r="C1" s="135"/>
      <c r="D1" s="135"/>
      <c r="E1" s="135"/>
      <c r="F1" s="135"/>
    </row>
    <row r="2" spans="1:6" s="75" customFormat="1" ht="23.25" customHeight="1">
      <c r="A2" s="135" t="s">
        <v>3</v>
      </c>
      <c r="B2" s="135"/>
      <c r="C2" s="135"/>
      <c r="D2" s="135"/>
      <c r="E2" s="135"/>
      <c r="F2" s="135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36" t="str">
        <f>IF('シングルス入力用'!C7="","男子・女子",'シングルス入力用'!C7)</f>
        <v>男子・女子</v>
      </c>
      <c r="B4" s="136"/>
      <c r="C4" s="136"/>
      <c r="D4" s="136"/>
      <c r="E4" s="136"/>
      <c r="F4" s="136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52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1</v>
      </c>
      <c r="B9" s="96">
        <f>CONCATENATE('シングルス入力用'!B12,'シングルス入力用'!C12)</f>
      </c>
      <c r="C9" s="67">
        <f>IF('シングルス入力用'!D12="","",'シングルス入力用'!D12)</f>
      </c>
      <c r="D9" s="21">
        <v>16</v>
      </c>
      <c r="E9" s="96">
        <f>CONCATENATE('シングルス入力用'!B27,'シングルス入力用'!C27)</f>
      </c>
      <c r="F9" s="67">
        <f>IF('シングルス入力用'!D27="","",'シングルス入力用'!D27)</f>
      </c>
    </row>
    <row r="10" spans="1:6" ht="27.75" customHeight="1">
      <c r="A10" s="21">
        <v>2</v>
      </c>
      <c r="B10" s="96">
        <f>CONCATENATE('シングルス入力用'!B13,'シングルス入力用'!C13)</f>
      </c>
      <c r="C10" s="67">
        <f>IF('シングルス入力用'!D13="","",'シングルス入力用'!D13)</f>
      </c>
      <c r="D10" s="21">
        <v>17</v>
      </c>
      <c r="E10" s="96">
        <f>CONCATENATE('シングルス入力用'!B28,'シングルス入力用'!C28)</f>
      </c>
      <c r="F10" s="67">
        <f>IF('シングルス入力用'!D28="","",'シングルス入力用'!D28)</f>
      </c>
    </row>
    <row r="11" spans="1:6" ht="27.75" customHeight="1">
      <c r="A11" s="21">
        <v>3</v>
      </c>
      <c r="B11" s="96">
        <f>CONCATENATE('シングルス入力用'!B14,'シングルス入力用'!C14)</f>
      </c>
      <c r="C11" s="67">
        <f>IF('シングルス入力用'!D14="","",'シングルス入力用'!D14)</f>
      </c>
      <c r="D11" s="21">
        <v>18</v>
      </c>
      <c r="E11" s="96">
        <f>CONCATENATE('シングルス入力用'!B29,'シングルス入力用'!C29)</f>
      </c>
      <c r="F11" s="67">
        <f>IF('シングルス入力用'!D29="","",'シングルス入力用'!D29)</f>
      </c>
    </row>
    <row r="12" spans="1:6" ht="27.75" customHeight="1">
      <c r="A12" s="21">
        <v>4</v>
      </c>
      <c r="B12" s="96">
        <f>CONCATENATE('シングルス入力用'!B15,'シングルス入力用'!C15)</f>
      </c>
      <c r="C12" s="67">
        <f>IF('シングルス入力用'!D15="","",'シングルス入力用'!D15)</f>
      </c>
      <c r="D12" s="21">
        <v>19</v>
      </c>
      <c r="E12" s="96">
        <f>CONCATENATE('シングルス入力用'!B30,'シングルス入力用'!C30)</f>
      </c>
      <c r="F12" s="67">
        <f>IF('シングルス入力用'!D30="","",'シングルス入力用'!D30)</f>
      </c>
    </row>
    <row r="13" spans="1:6" ht="27.75" customHeight="1">
      <c r="A13" s="21">
        <v>5</v>
      </c>
      <c r="B13" s="96">
        <f>CONCATENATE('シングルス入力用'!B16,'シングルス入力用'!C16)</f>
      </c>
      <c r="C13" s="67">
        <f>IF('シングルス入力用'!D16="","",'シングルス入力用'!D16)</f>
      </c>
      <c r="D13" s="21">
        <v>20</v>
      </c>
      <c r="E13" s="96">
        <f>CONCATENATE('シングルス入力用'!B31,'シングルス入力用'!C31)</f>
      </c>
      <c r="F13" s="67">
        <f>IF('シングルス入力用'!D31="","",'シングルス入力用'!D31)</f>
      </c>
    </row>
    <row r="14" spans="1:6" ht="27.75" customHeight="1">
      <c r="A14" s="21">
        <v>6</v>
      </c>
      <c r="B14" s="96">
        <f>CONCATENATE('シングルス入力用'!B17,'シングルス入力用'!C17)</f>
      </c>
      <c r="C14" s="67">
        <f>IF('シングルス入力用'!D17="","",'シングルス入力用'!D17)</f>
      </c>
      <c r="D14" s="21">
        <v>21</v>
      </c>
      <c r="E14" s="96">
        <f>CONCATENATE('シングルス入力用'!B32,'シングルス入力用'!C32)</f>
      </c>
      <c r="F14" s="67">
        <f>IF('シングルス入力用'!D32="","",'シングルス入力用'!D32)</f>
      </c>
    </row>
    <row r="15" spans="1:6" ht="27.75" customHeight="1">
      <c r="A15" s="21">
        <v>7</v>
      </c>
      <c r="B15" s="96">
        <f>CONCATENATE('シングルス入力用'!B18,'シングルス入力用'!C18)</f>
      </c>
      <c r="C15" s="67">
        <f>IF('シングルス入力用'!D18="","",'シングルス入力用'!D18)</f>
      </c>
      <c r="D15" s="21">
        <v>22</v>
      </c>
      <c r="E15" s="96">
        <f>CONCATENATE('シングルス入力用'!B33,'シングルス入力用'!C33)</f>
      </c>
      <c r="F15" s="67">
        <f>IF('シングルス入力用'!D33="","",'シングルス入力用'!D33)</f>
      </c>
    </row>
    <row r="16" spans="1:6" ht="27.75" customHeight="1">
      <c r="A16" s="21">
        <v>8</v>
      </c>
      <c r="B16" s="96">
        <f>CONCATENATE('シングルス入力用'!B19,'シングルス入力用'!C19)</f>
      </c>
      <c r="C16" s="67">
        <f>IF('シングルス入力用'!D19="","",'シングルス入力用'!D19)</f>
      </c>
      <c r="D16" s="21">
        <v>23</v>
      </c>
      <c r="E16" s="96">
        <f>CONCATENATE('シングルス入力用'!B34,'シングルス入力用'!C34)</f>
      </c>
      <c r="F16" s="67">
        <f>IF('シングルス入力用'!D34="","",'シングルス入力用'!D34)</f>
      </c>
    </row>
    <row r="17" spans="1:6" ht="27.75" customHeight="1">
      <c r="A17" s="21">
        <v>9</v>
      </c>
      <c r="B17" s="96">
        <f>CONCATENATE('シングルス入力用'!B20,'シングルス入力用'!C20)</f>
      </c>
      <c r="C17" s="67">
        <f>IF('シングルス入力用'!D20="","",'シングルス入力用'!D20)</f>
      </c>
      <c r="D17" s="21">
        <v>24</v>
      </c>
      <c r="E17" s="96">
        <f>CONCATENATE('シングルス入力用'!B35,'シングルス入力用'!C35)</f>
      </c>
      <c r="F17" s="67">
        <f>IF('シングルス入力用'!D35="","",'シングルス入力用'!D35)</f>
      </c>
    </row>
    <row r="18" spans="1:6" ht="27.75" customHeight="1">
      <c r="A18" s="62">
        <v>10</v>
      </c>
      <c r="B18" s="96">
        <f>CONCATENATE('シングルス入力用'!B21,'シングルス入力用'!C21)</f>
      </c>
      <c r="C18" s="67">
        <f>IF('シングルス入力用'!D21="","",'シングルス入力用'!D21)</f>
      </c>
      <c r="D18" s="21">
        <v>25</v>
      </c>
      <c r="E18" s="96">
        <f>CONCATENATE('シングルス入力用'!B36,'シングルス入力用'!C36)</f>
      </c>
      <c r="F18" s="67">
        <f>IF('シングルス入力用'!D36="","",'シングルス入力用'!D36)</f>
      </c>
    </row>
    <row r="19" spans="1:6" ht="27.75" customHeight="1">
      <c r="A19" s="62">
        <v>11</v>
      </c>
      <c r="B19" s="96">
        <f>CONCATENATE('シングルス入力用'!B22,'シングルス入力用'!C22)</f>
      </c>
      <c r="C19" s="67">
        <f>IF('シングルス入力用'!D22="","",'シングルス入力用'!D22)</f>
      </c>
      <c r="D19" s="21">
        <v>26</v>
      </c>
      <c r="E19" s="96">
        <f>CONCATENATE('シングルス入力用'!B37,'シングルス入力用'!C37)</f>
      </c>
      <c r="F19" s="67">
        <f>IF('シングルス入力用'!D37="","",'シングルス入力用'!D37)</f>
      </c>
    </row>
    <row r="20" spans="1:6" ht="27.75" customHeight="1">
      <c r="A20" s="62">
        <v>12</v>
      </c>
      <c r="B20" s="96">
        <f>CONCATENATE('シングルス入力用'!B23,'シングルス入力用'!C23)</f>
      </c>
      <c r="C20" s="67">
        <f>IF('シングルス入力用'!D23="","",'シングルス入力用'!D23)</f>
      </c>
      <c r="D20" s="21">
        <v>27</v>
      </c>
      <c r="E20" s="96">
        <f>CONCATENATE('シングルス入力用'!B38,'シングルス入力用'!C38)</f>
      </c>
      <c r="F20" s="67">
        <f>IF('シングルス入力用'!D38="","",'シングルス入力用'!D38)</f>
      </c>
    </row>
    <row r="21" spans="1:6" ht="27.75" customHeight="1">
      <c r="A21" s="62">
        <v>13</v>
      </c>
      <c r="B21" s="96">
        <f>CONCATENATE('シングルス入力用'!B24,'シングルス入力用'!C24)</f>
      </c>
      <c r="C21" s="67">
        <f>IF('シングルス入力用'!D24="","",'シングルス入力用'!D24)</f>
      </c>
      <c r="D21" s="21">
        <v>28</v>
      </c>
      <c r="E21" s="96">
        <f>CONCATENATE('シングルス入力用'!B39,'シングルス入力用'!C39)</f>
      </c>
      <c r="F21" s="67">
        <f>IF('シングルス入力用'!D39="","",'シングルス入力用'!D39)</f>
      </c>
    </row>
    <row r="22" spans="1:6" ht="27.75" customHeight="1">
      <c r="A22" s="62">
        <v>14</v>
      </c>
      <c r="B22" s="96">
        <f>CONCATENATE('シングルス入力用'!B25,'シングルス入力用'!C25)</f>
      </c>
      <c r="C22" s="67">
        <f>IF('シングルス入力用'!D25="","",'シングルス入力用'!D25)</f>
      </c>
      <c r="D22" s="21">
        <v>29</v>
      </c>
      <c r="E22" s="96">
        <f>CONCATENATE('シングルス入力用'!B40,'シングルス入力用'!C40)</f>
      </c>
      <c r="F22" s="67">
        <f>IF('シングルス入力用'!D40="","",'シングルス入力用'!D40)</f>
      </c>
    </row>
    <row r="23" spans="1:6" ht="27.75" customHeight="1" thickBot="1">
      <c r="A23" s="63">
        <v>15</v>
      </c>
      <c r="B23" s="97">
        <f>CONCATENATE('シングルス入力用'!B26,'シングルス入力用'!C26)</f>
      </c>
      <c r="C23" s="68">
        <f>IF('シングルス入力用'!D26="","",'シングルス入力用'!D26)</f>
      </c>
      <c r="D23" s="22">
        <v>30</v>
      </c>
      <c r="E23" s="97">
        <f>CONCATENATE('シングルス入力用'!B41,'シングルス入力用'!C41)</f>
      </c>
      <c r="F23" s="68">
        <f>IF('シングルス入力用'!D41="","",'シングルス入力用'!D41)</f>
      </c>
    </row>
    <row r="24" spans="2:6" ht="14.25" customHeight="1" thickBot="1">
      <c r="B24" s="127"/>
      <c r="C24" s="123"/>
      <c r="E24" s="127"/>
      <c r="F24" s="123"/>
    </row>
    <row r="25" spans="1:6" ht="30" customHeight="1" thickBot="1">
      <c r="A25" s="72" t="s">
        <v>30</v>
      </c>
      <c r="B25" s="98">
        <f>IF('シングルス入力用'!C8="","",900*'シングルス入力用'!C8)</f>
      </c>
      <c r="C25" s="73" t="s">
        <v>31</v>
      </c>
      <c r="E25" s="99" t="s">
        <v>45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51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30">
        <f>IF('シングルス入力用'!C3="","",'シングルス入力用'!C3)</f>
      </c>
      <c r="C27" s="131"/>
      <c r="D27" s="131"/>
      <c r="E27" s="131"/>
      <c r="F27" s="132"/>
    </row>
    <row r="28" spans="1:6" ht="34.5" customHeight="1" thickBot="1">
      <c r="A28" s="22" t="s">
        <v>33</v>
      </c>
      <c r="B28" s="128">
        <f>IF('シングルス入力用'!C5="","",'シングルス入力用'!C5)</f>
      </c>
      <c r="C28" s="129"/>
      <c r="D28" s="57" t="s">
        <v>34</v>
      </c>
      <c r="E28" s="128">
        <f>IF('シングルス入力用'!C4="","",'シングルス入力用'!C4)</f>
      </c>
      <c r="F28" s="133"/>
    </row>
    <row r="29" ht="15" customHeight="1" thickBot="1"/>
    <row r="30" spans="1:6" ht="34.5" customHeight="1" thickBot="1">
      <c r="A30" s="70" t="s">
        <v>19</v>
      </c>
      <c r="B30" s="124">
        <f>IF('シングルス入力用'!C2="","",'シングルス入力用'!C2)</f>
      </c>
      <c r="C30" s="125"/>
      <c r="D30" s="125"/>
      <c r="E30" s="125"/>
      <c r="F30" s="126"/>
    </row>
  </sheetData>
  <sheetProtection/>
  <mergeCells count="9">
    <mergeCell ref="B30:F30"/>
    <mergeCell ref="B24:C24"/>
    <mergeCell ref="B28:C28"/>
    <mergeCell ref="B27:F27"/>
    <mergeCell ref="E28:F28"/>
    <mergeCell ref="A1:F1"/>
    <mergeCell ref="A2:F2"/>
    <mergeCell ref="A4:F4"/>
    <mergeCell ref="E24:F2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view="pageBreakPreview" zoomScaleNormal="70" zoomScaleSheetLayoutView="100" workbookViewId="0" topLeftCell="A1">
      <selection activeCell="A2" sqref="A2:F2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61.5" customHeight="1">
      <c r="A1" s="134" t="s">
        <v>54</v>
      </c>
      <c r="B1" s="135"/>
      <c r="C1" s="135"/>
      <c r="D1" s="135"/>
      <c r="E1" s="135"/>
      <c r="F1" s="135"/>
    </row>
    <row r="2" spans="1:6" s="75" customFormat="1" ht="23.25" customHeight="1">
      <c r="A2" s="135" t="s">
        <v>42</v>
      </c>
      <c r="B2" s="135"/>
      <c r="C2" s="135"/>
      <c r="D2" s="135"/>
      <c r="E2" s="135"/>
      <c r="F2" s="135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36" t="str">
        <f>IF('シングルス入力用'!C7="","男子・女子",'シングルス入力用'!C7)</f>
        <v>男子・女子</v>
      </c>
      <c r="B4" s="136"/>
      <c r="C4" s="136"/>
      <c r="D4" s="136"/>
      <c r="E4" s="136"/>
      <c r="F4" s="136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53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31</v>
      </c>
      <c r="B9" s="96">
        <f>CONCATENATE('シングルス入力用'!B42,'シングルス入力用'!C42)</f>
      </c>
      <c r="C9" s="67">
        <f>IF('シングルス入力用'!D42="","",'シングルス入力用'!D42)</f>
      </c>
      <c r="D9" s="21">
        <v>46</v>
      </c>
      <c r="E9" s="96">
        <f>CONCATENATE('シングルス入力用'!B57,'シングルス入力用'!C57)</f>
      </c>
      <c r="F9" s="67">
        <f>IF('シングルス入力用'!D57="","",'シングルス入力用'!D57)</f>
      </c>
    </row>
    <row r="10" spans="1:6" ht="27.75" customHeight="1">
      <c r="A10" s="21">
        <v>32</v>
      </c>
      <c r="B10" s="96">
        <f>CONCATENATE('シングルス入力用'!B43,'シングルス入力用'!C43)</f>
      </c>
      <c r="C10" s="67">
        <f>IF('シングルス入力用'!D43="","",'シングルス入力用'!D43)</f>
      </c>
      <c r="D10" s="21">
        <v>47</v>
      </c>
      <c r="E10" s="96">
        <f>CONCATENATE('シングルス入力用'!B58,'シングルス入力用'!C58)</f>
      </c>
      <c r="F10" s="67">
        <f>IF('シングルス入力用'!D58="","",'シングルス入力用'!D58)</f>
      </c>
    </row>
    <row r="11" spans="1:6" ht="27.75" customHeight="1">
      <c r="A11" s="21">
        <v>33</v>
      </c>
      <c r="B11" s="96">
        <f>CONCATENATE('シングルス入力用'!B44,'シングルス入力用'!C44)</f>
      </c>
      <c r="C11" s="67">
        <f>IF('シングルス入力用'!D44="","",'シングルス入力用'!D44)</f>
      </c>
      <c r="D11" s="21">
        <v>48</v>
      </c>
      <c r="E11" s="96">
        <f>CONCATENATE('シングルス入力用'!B59,'シングルス入力用'!C59)</f>
      </c>
      <c r="F11" s="67">
        <f>IF('シングルス入力用'!D59="","",'シングルス入力用'!D59)</f>
      </c>
    </row>
    <row r="12" spans="1:6" ht="27.75" customHeight="1">
      <c r="A12" s="21">
        <v>34</v>
      </c>
      <c r="B12" s="96">
        <f>CONCATENATE('シングルス入力用'!B45,'シングルス入力用'!C45)</f>
      </c>
      <c r="C12" s="67">
        <f>IF('シングルス入力用'!D45="","",'シングルス入力用'!D45)</f>
      </c>
      <c r="D12" s="21">
        <v>49</v>
      </c>
      <c r="E12" s="96">
        <f>CONCATENATE('シングルス入力用'!B60,'シングルス入力用'!C60)</f>
      </c>
      <c r="F12" s="67">
        <f>IF('シングルス入力用'!D60="","",'シングルス入力用'!D60)</f>
      </c>
    </row>
    <row r="13" spans="1:6" ht="27.75" customHeight="1">
      <c r="A13" s="21">
        <v>35</v>
      </c>
      <c r="B13" s="96">
        <f>CONCATENATE('シングルス入力用'!B46,'シングルス入力用'!C46)</f>
      </c>
      <c r="C13" s="67">
        <f>IF('シングルス入力用'!D46="","",'シングルス入力用'!D46)</f>
      </c>
      <c r="D13" s="21">
        <v>50</v>
      </c>
      <c r="E13" s="96">
        <f>CONCATENATE('シングルス入力用'!B61,'シングルス入力用'!C61)</f>
      </c>
      <c r="F13" s="67">
        <f>IF('シングルス入力用'!D61="","",'シングルス入力用'!D61)</f>
      </c>
    </row>
    <row r="14" spans="1:6" ht="27.75" customHeight="1">
      <c r="A14" s="21">
        <v>36</v>
      </c>
      <c r="B14" s="96">
        <f>CONCATENATE('シングルス入力用'!B47,'シングルス入力用'!C47)</f>
      </c>
      <c r="C14" s="67">
        <f>IF('シングルス入力用'!D47="","",'シングルス入力用'!D47)</f>
      </c>
      <c r="D14" s="21">
        <v>51</v>
      </c>
      <c r="E14" s="96">
        <f>CONCATENATE('シングルス入力用'!B62,'シングルス入力用'!C62)</f>
      </c>
      <c r="F14" s="67">
        <f>IF('シングルス入力用'!D62="","",'シングルス入力用'!D62)</f>
      </c>
    </row>
    <row r="15" spans="1:6" ht="27.75" customHeight="1">
      <c r="A15" s="21">
        <v>37</v>
      </c>
      <c r="B15" s="96">
        <f>CONCATENATE('シングルス入力用'!B48,'シングルス入力用'!C48)</f>
      </c>
      <c r="C15" s="67">
        <f>IF('シングルス入力用'!D48="","",'シングルス入力用'!D48)</f>
      </c>
      <c r="D15" s="21">
        <v>52</v>
      </c>
      <c r="E15" s="96">
        <f>CONCATENATE('シングルス入力用'!B63,'シングルス入力用'!C63)</f>
      </c>
      <c r="F15" s="67">
        <f>IF('シングルス入力用'!D63="","",'シングルス入力用'!D63)</f>
      </c>
    </row>
    <row r="16" spans="1:6" ht="27.75" customHeight="1">
      <c r="A16" s="21">
        <v>38</v>
      </c>
      <c r="B16" s="96">
        <f>CONCATENATE('シングルス入力用'!B49,'シングルス入力用'!C49)</f>
      </c>
      <c r="C16" s="67">
        <f>IF('シングルス入力用'!D49="","",'シングルス入力用'!D49)</f>
      </c>
      <c r="D16" s="21">
        <v>53</v>
      </c>
      <c r="E16" s="96">
        <f>CONCATENATE('シングルス入力用'!B64,'シングルス入力用'!C64)</f>
      </c>
      <c r="F16" s="67">
        <f>IF('シングルス入力用'!D64="","",'シングルス入力用'!D64)</f>
      </c>
    </row>
    <row r="17" spans="1:6" ht="27.75" customHeight="1">
      <c r="A17" s="21">
        <v>39</v>
      </c>
      <c r="B17" s="96">
        <f>CONCATENATE('シングルス入力用'!B50,'シングルス入力用'!C50)</f>
      </c>
      <c r="C17" s="67">
        <f>IF('シングルス入力用'!D50="","",'シングルス入力用'!D50)</f>
      </c>
      <c r="D17" s="21">
        <v>54</v>
      </c>
      <c r="E17" s="96">
        <f>CONCATENATE('シングルス入力用'!B65,'シングルス入力用'!C65)</f>
      </c>
      <c r="F17" s="67">
        <f>IF('シングルス入力用'!D65="","",'シングルス入力用'!D65)</f>
      </c>
    </row>
    <row r="18" spans="1:6" ht="27.75" customHeight="1">
      <c r="A18" s="21">
        <v>40</v>
      </c>
      <c r="B18" s="96">
        <f>CONCATENATE('シングルス入力用'!B51,'シングルス入力用'!C51)</f>
      </c>
      <c r="C18" s="67">
        <f>IF('シングルス入力用'!D51="","",'シングルス入力用'!D51)</f>
      </c>
      <c r="D18" s="21">
        <v>55</v>
      </c>
      <c r="E18" s="96">
        <f>CONCATENATE('シングルス入力用'!B66,'シングルス入力用'!C66)</f>
      </c>
      <c r="F18" s="67">
        <f>IF('シングルス入力用'!D66="","",'シングルス入力用'!D66)</f>
      </c>
    </row>
    <row r="19" spans="1:6" ht="27.75" customHeight="1">
      <c r="A19" s="21">
        <v>41</v>
      </c>
      <c r="B19" s="96">
        <f>CONCATENATE('シングルス入力用'!B52,'シングルス入力用'!C52)</f>
      </c>
      <c r="C19" s="67">
        <f>IF('シングルス入力用'!D52="","",'シングルス入力用'!D52)</f>
      </c>
      <c r="D19" s="21">
        <v>56</v>
      </c>
      <c r="E19" s="96">
        <f>CONCATENATE('シングルス入力用'!B67,'シングルス入力用'!C67)</f>
      </c>
      <c r="F19" s="67">
        <f>IF('シングルス入力用'!D67="","",'シングルス入力用'!D67)</f>
      </c>
    </row>
    <row r="20" spans="1:6" ht="27.75" customHeight="1">
      <c r="A20" s="21">
        <v>42</v>
      </c>
      <c r="B20" s="96">
        <f>CONCATENATE('シングルス入力用'!B53,'シングルス入力用'!C53)</f>
      </c>
      <c r="C20" s="67">
        <f>IF('シングルス入力用'!D53="","",'シングルス入力用'!D53)</f>
      </c>
      <c r="D20" s="21">
        <v>57</v>
      </c>
      <c r="E20" s="96">
        <f>CONCATENATE('シングルス入力用'!B68,'シングルス入力用'!C68)</f>
      </c>
      <c r="F20" s="67">
        <f>IF('シングルス入力用'!D68="","",'シングルス入力用'!D68)</f>
      </c>
    </row>
    <row r="21" spans="1:6" ht="27.75" customHeight="1">
      <c r="A21" s="21">
        <v>43</v>
      </c>
      <c r="B21" s="96">
        <f>CONCATENATE('シングルス入力用'!B54,'シングルス入力用'!C54)</f>
      </c>
      <c r="C21" s="67">
        <f>IF('シングルス入力用'!D54="","",'シングルス入力用'!D54)</f>
      </c>
      <c r="D21" s="21">
        <v>58</v>
      </c>
      <c r="E21" s="96">
        <f>CONCATENATE('シングルス入力用'!B69,'シングルス入力用'!C69)</f>
      </c>
      <c r="F21" s="67">
        <f>IF('シングルス入力用'!D69="","",'シングルス入力用'!D69)</f>
      </c>
    </row>
    <row r="22" spans="1:6" ht="27.75" customHeight="1">
      <c r="A22" s="21">
        <v>44</v>
      </c>
      <c r="B22" s="96">
        <f>CONCATENATE('シングルス入力用'!B55,'シングルス入力用'!C55)</f>
      </c>
      <c r="C22" s="67">
        <f>IF('シングルス入力用'!D55="","",'シングルス入力用'!D55)</f>
      </c>
      <c r="D22" s="21">
        <v>59</v>
      </c>
      <c r="E22" s="96">
        <f>CONCATENATE('シングルス入力用'!B70,'シングルス入力用'!C70)</f>
      </c>
      <c r="F22" s="67">
        <f>IF('シングルス入力用'!D70="","",'シングルス入力用'!D70)</f>
      </c>
    </row>
    <row r="23" spans="1:6" ht="27.75" customHeight="1" thickBot="1">
      <c r="A23" s="22">
        <v>45</v>
      </c>
      <c r="B23" s="97">
        <f>CONCATENATE('シングルス入力用'!B56,'シングルス入力用'!C56)</f>
      </c>
      <c r="C23" s="68">
        <f>IF('シングルス入力用'!D56="","",'シングルス入力用'!D56)</f>
      </c>
      <c r="D23" s="22">
        <v>60</v>
      </c>
      <c r="E23" s="97">
        <f>CONCATENATE('シングルス入力用'!B71,'シングルス入力用'!C71)</f>
      </c>
      <c r="F23" s="68">
        <f>IF('シングルス入力用'!D71="","",'シングルス入力用'!D71)</f>
      </c>
    </row>
    <row r="24" spans="2:6" ht="14.25" customHeight="1" thickBot="1">
      <c r="B24" s="127"/>
      <c r="C24" s="123"/>
      <c r="E24" s="127"/>
      <c r="F24" s="123"/>
    </row>
    <row r="25" spans="1:6" ht="30" customHeight="1" thickBot="1">
      <c r="A25" s="72" t="s">
        <v>30</v>
      </c>
      <c r="B25" s="98">
        <f>IF('シングルス入力用'!C8="","",900*'シングルス入力用'!C8)</f>
      </c>
      <c r="C25" s="73" t="s">
        <v>31</v>
      </c>
      <c r="E25" s="99" t="s">
        <v>45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51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30">
        <f>IF('シングルス入力用'!C3="","",'シングルス入力用'!C3)</f>
      </c>
      <c r="C27" s="131"/>
      <c r="D27" s="131"/>
      <c r="E27" s="131"/>
      <c r="F27" s="132"/>
    </row>
    <row r="28" spans="1:6" ht="34.5" customHeight="1" thickBot="1">
      <c r="A28" s="22" t="s">
        <v>33</v>
      </c>
      <c r="B28" s="128">
        <f>IF('シングルス入力用'!C5="","",'シングルス入力用'!C5)</f>
      </c>
      <c r="C28" s="129"/>
      <c r="D28" s="57" t="s">
        <v>34</v>
      </c>
      <c r="E28" s="128">
        <f>IF('シングルス入力用'!C4="","",'シングルス入力用'!C4)</f>
      </c>
      <c r="F28" s="133"/>
    </row>
    <row r="29" ht="15" customHeight="1" thickBot="1"/>
    <row r="30" spans="1:6" ht="34.5" customHeight="1" thickBot="1">
      <c r="A30" s="70" t="s">
        <v>19</v>
      </c>
      <c r="B30" s="124">
        <f>IF('シングルス入力用'!C2="","",'シングルス入力用'!C2)</f>
      </c>
      <c r="C30" s="125"/>
      <c r="D30" s="125"/>
      <c r="E30" s="125"/>
      <c r="F30" s="126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A1">
      <selection activeCell="E5" sqref="E5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61.5" customHeight="1">
      <c r="A1" s="134" t="s">
        <v>54</v>
      </c>
      <c r="B1" s="135"/>
      <c r="C1" s="135"/>
      <c r="D1" s="135"/>
      <c r="E1" s="135"/>
      <c r="F1" s="135"/>
    </row>
    <row r="2" spans="1:6" s="75" customFormat="1" ht="23.25" customHeight="1">
      <c r="A2" s="135" t="s">
        <v>46</v>
      </c>
      <c r="B2" s="135"/>
      <c r="C2" s="135"/>
      <c r="D2" s="135"/>
      <c r="E2" s="135"/>
      <c r="F2" s="135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36" t="str">
        <f>IF('シングルス入力用'!C7="","男子・女子",'シングルス入力用'!C7)</f>
        <v>男子・女子</v>
      </c>
      <c r="B4" s="136"/>
      <c r="C4" s="136"/>
      <c r="D4" s="136"/>
      <c r="E4" s="136"/>
      <c r="F4" s="136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52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/>
      <c r="B8" s="65" t="s">
        <v>29</v>
      </c>
      <c r="C8" s="66" t="s">
        <v>0</v>
      </c>
      <c r="D8" s="64"/>
      <c r="E8" s="65" t="s">
        <v>29</v>
      </c>
      <c r="F8" s="66" t="s">
        <v>0</v>
      </c>
    </row>
    <row r="9" spans="1:6" ht="27.75" customHeight="1">
      <c r="A9" s="21">
        <v>1</v>
      </c>
      <c r="B9" s="96">
        <f>CONCATENATE('シングルス入力用'!G15,'シングルス入力用'!H15)</f>
      </c>
      <c r="C9" s="67">
        <f>IF('シングルス入力用'!I15="","",'シングルス入力用'!I15)</f>
      </c>
      <c r="D9" s="21"/>
      <c r="E9" s="96"/>
      <c r="F9" s="67"/>
    </row>
    <row r="10" spans="1:6" ht="27.75" customHeight="1">
      <c r="A10" s="21">
        <v>2</v>
      </c>
      <c r="B10" s="96">
        <f>CONCATENATE('シングルス入力用'!G16,'シングルス入力用'!H16)</f>
      </c>
      <c r="C10" s="67">
        <f>IF('シングルス入力用'!I16="","",'シングルス入力用'!I16)</f>
      </c>
      <c r="D10" s="21"/>
      <c r="E10" s="96"/>
      <c r="F10" s="67"/>
    </row>
    <row r="11" spans="1:6" ht="27.75" customHeight="1">
      <c r="A11" s="21">
        <v>3</v>
      </c>
      <c r="B11" s="96">
        <f>CONCATENATE('シングルス入力用'!G17,'シングルス入力用'!H17)</f>
      </c>
      <c r="C11" s="67">
        <f>IF('シングルス入力用'!I17="","",'シングルス入力用'!I17)</f>
      </c>
      <c r="D11" s="21"/>
      <c r="E11" s="96"/>
      <c r="F11" s="67"/>
    </row>
    <row r="12" spans="1:6" ht="27.75" customHeight="1">
      <c r="A12" s="21">
        <v>4</v>
      </c>
      <c r="B12" s="96">
        <f>CONCATENATE('シングルス入力用'!G18,'シングルス入力用'!H18)</f>
      </c>
      <c r="C12" s="67">
        <f>IF('シングルス入力用'!I18="","",'シングルス入力用'!I18)</f>
      </c>
      <c r="D12" s="21"/>
      <c r="E12" s="96"/>
      <c r="F12" s="67"/>
    </row>
    <row r="13" spans="1:6" ht="27.75" customHeight="1">
      <c r="A13" s="21">
        <v>5</v>
      </c>
      <c r="B13" s="96">
        <f>CONCATENATE('シングルス入力用'!G19,'シングルス入力用'!H19)</f>
      </c>
      <c r="C13" s="67">
        <f>IF('シングルス入力用'!I19="","",'シングルス入力用'!I19)</f>
      </c>
      <c r="D13" s="21"/>
      <c r="E13" s="96"/>
      <c r="F13" s="67"/>
    </row>
    <row r="14" spans="1:6" ht="27.75" customHeight="1">
      <c r="A14" s="21">
        <v>6</v>
      </c>
      <c r="B14" s="96">
        <f>CONCATENATE('シングルス入力用'!G20,'シングルス入力用'!H20)</f>
      </c>
      <c r="C14" s="67">
        <f>IF('シングルス入力用'!I20="","",'シングルス入力用'!I20)</f>
      </c>
      <c r="D14" s="21"/>
      <c r="E14" s="96"/>
      <c r="F14" s="67"/>
    </row>
    <row r="15" spans="1:6" ht="27.75" customHeight="1">
      <c r="A15" s="21">
        <v>7</v>
      </c>
      <c r="B15" s="96">
        <f>CONCATENATE('シングルス入力用'!G21,'シングルス入力用'!H21)</f>
      </c>
      <c r="C15" s="67">
        <f>IF('シングルス入力用'!I21="","",'シングルス入力用'!I21)</f>
      </c>
      <c r="D15" s="21"/>
      <c r="E15" s="96"/>
      <c r="F15" s="67"/>
    </row>
    <row r="16" spans="1:6" ht="27.75" customHeight="1">
      <c r="A16" s="21">
        <v>8</v>
      </c>
      <c r="B16" s="96">
        <f>CONCATENATE('シングルス入力用'!G22,'シングルス入力用'!H22)</f>
      </c>
      <c r="C16" s="67">
        <f>IF('シングルス入力用'!I22="","",'シングルス入力用'!I22)</f>
      </c>
      <c r="D16" s="21"/>
      <c r="E16" s="96"/>
      <c r="F16" s="67"/>
    </row>
    <row r="17" spans="1:6" ht="27.75" customHeight="1">
      <c r="A17" s="21">
        <v>9</v>
      </c>
      <c r="B17" s="96">
        <f>CONCATENATE('シングルス入力用'!G23,'シングルス入力用'!H23)</f>
      </c>
      <c r="C17" s="67">
        <f>IF('シングルス入力用'!I23="","",'シングルス入力用'!I23)</f>
      </c>
      <c r="D17" s="21"/>
      <c r="E17" s="96"/>
      <c r="F17" s="67"/>
    </row>
    <row r="18" spans="1:6" ht="27.75" customHeight="1">
      <c r="A18" s="62">
        <v>10</v>
      </c>
      <c r="B18" s="96">
        <f>CONCATENATE('シングルス入力用'!G24,'シングルス入力用'!H24)</f>
      </c>
      <c r="C18" s="67">
        <f>IF('シングルス入力用'!I24="","",'シングルス入力用'!I24)</f>
      </c>
      <c r="D18" s="21"/>
      <c r="E18" s="96"/>
      <c r="F18" s="67"/>
    </row>
    <row r="19" spans="1:6" ht="27.75" customHeight="1">
      <c r="A19" s="62">
        <v>11</v>
      </c>
      <c r="B19" s="96">
        <f>CONCATENATE('シングルス入力用'!G25,'シングルス入力用'!H25)</f>
      </c>
      <c r="C19" s="67">
        <f>IF('シングルス入力用'!I25="","",'シングルス入力用'!I25)</f>
      </c>
      <c r="D19" s="21"/>
      <c r="E19" s="96"/>
      <c r="F19" s="67"/>
    </row>
    <row r="20" spans="1:6" ht="27.75" customHeight="1">
      <c r="A20" s="62">
        <v>12</v>
      </c>
      <c r="B20" s="96">
        <f>CONCATENATE('シングルス入力用'!G26,'シングルス入力用'!H26)</f>
      </c>
      <c r="C20" s="67">
        <f>IF('シングルス入力用'!I26="","",'シングルス入力用'!I26)</f>
      </c>
      <c r="D20" s="21"/>
      <c r="E20" s="96"/>
      <c r="F20" s="67"/>
    </row>
    <row r="21" spans="1:6" ht="27.75" customHeight="1">
      <c r="A21" s="62">
        <v>13</v>
      </c>
      <c r="B21" s="96">
        <f>CONCATENATE('シングルス入力用'!G27,'シングルス入力用'!H27)</f>
      </c>
      <c r="C21" s="67">
        <f>IF('シングルス入力用'!I27="","",'シングルス入力用'!I27)</f>
      </c>
      <c r="D21" s="21"/>
      <c r="E21" s="96"/>
      <c r="F21" s="67"/>
    </row>
    <row r="22" spans="1:6" ht="27.75" customHeight="1">
      <c r="A22" s="62">
        <v>14</v>
      </c>
      <c r="B22" s="96">
        <f>CONCATENATE('シングルス入力用'!G28,'シングルス入力用'!H28)</f>
      </c>
      <c r="C22" s="67">
        <f>IF('シングルス入力用'!I28="","",'シングルス入力用'!I28)</f>
      </c>
      <c r="D22" s="21"/>
      <c r="E22" s="96"/>
      <c r="F22" s="67"/>
    </row>
    <row r="23" spans="1:6" ht="27.75" customHeight="1" thickBot="1">
      <c r="A23" s="63">
        <v>15</v>
      </c>
      <c r="B23" s="97">
        <f>CONCATENATE('シングルス入力用'!G29,'シングルス入力用'!H29)</f>
      </c>
      <c r="C23" s="68">
        <f>IF('シングルス入力用'!I29="","",'シングルス入力用'!I29)</f>
      </c>
      <c r="D23" s="22"/>
      <c r="E23" s="97"/>
      <c r="F23" s="68"/>
    </row>
    <row r="24" spans="2:6" ht="14.25" customHeight="1" thickBot="1">
      <c r="B24" s="127"/>
      <c r="C24" s="123"/>
      <c r="E24" s="127"/>
      <c r="F24" s="123"/>
    </row>
    <row r="25" spans="1:6" ht="30" customHeight="1" thickBot="1">
      <c r="A25" s="72" t="s">
        <v>30</v>
      </c>
      <c r="B25" s="98">
        <f>IF('シングルス入力用'!C9="","",900*'シングルス入力用'!C9)</f>
      </c>
      <c r="C25" s="73" t="s">
        <v>31</v>
      </c>
      <c r="E25" s="99" t="s">
        <v>45</v>
      </c>
      <c r="F25" s="2" t="str">
        <f>IF('シングルス入力用'!C9="","名",'シングルス入力用'!C9&amp;"名")</f>
        <v>名</v>
      </c>
    </row>
    <row r="26" spans="1:6" ht="22.5" customHeight="1" thickBot="1">
      <c r="A26" s="69" t="s">
        <v>51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30">
        <f>IF('シングルス入力用'!C3="","",'シングルス入力用'!C3)</f>
      </c>
      <c r="C27" s="131"/>
      <c r="D27" s="131"/>
      <c r="E27" s="131"/>
      <c r="F27" s="132"/>
    </row>
    <row r="28" spans="1:6" ht="34.5" customHeight="1" thickBot="1">
      <c r="A28" s="22" t="s">
        <v>33</v>
      </c>
      <c r="B28" s="128">
        <f>IF('シングルス入力用'!C5="","",'シングルス入力用'!C5)</f>
      </c>
      <c r="C28" s="129"/>
      <c r="D28" s="57" t="s">
        <v>34</v>
      </c>
      <c r="E28" s="128">
        <f>IF('シングルス入力用'!C4="","",'シングルス入力用'!C4)</f>
      </c>
      <c r="F28" s="133"/>
    </row>
    <row r="29" ht="15" customHeight="1" thickBot="1"/>
    <row r="30" spans="1:6" ht="34.5" customHeight="1" thickBot="1">
      <c r="A30" s="70" t="s">
        <v>19</v>
      </c>
      <c r="B30" s="124">
        <f>IF('シングルス入力用'!C2="","",'シングルス入力用'!C2)</f>
      </c>
      <c r="C30" s="125"/>
      <c r="D30" s="125"/>
      <c r="E30" s="125"/>
      <c r="F30" s="126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高体連卓球中部ブロック</dc:creator>
  <cp:keywords/>
  <dc:description/>
  <cp:lastModifiedBy>中満 貴之</cp:lastModifiedBy>
  <cp:lastPrinted>2022-05-27T04:17:53Z</cp:lastPrinted>
  <dcterms:created xsi:type="dcterms:W3CDTF">2010-03-08T04:29:13Z</dcterms:created>
  <dcterms:modified xsi:type="dcterms:W3CDTF">2024-04-08T05:19:22Z</dcterms:modified>
  <cp:category/>
  <cp:version/>
  <cp:contentType/>
  <cp:contentStatus/>
</cp:coreProperties>
</file>