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A916661D-812B-498A-BB3A-0232AA5F0EC9}" xr6:coauthVersionLast="36" xr6:coauthVersionMax="36" xr10:uidLastSave="{00000000-0000-0000-0000-000000000000}"/>
  <bookViews>
    <workbookView xWindow="0" yWindow="0" windowWidth="20490" windowHeight="6705" tabRatio="771" xr2:uid="{00000000-000D-0000-FFFF-FFFF00000000}"/>
  </bookViews>
  <sheets>
    <sheet name="入力用" sheetId="5" r:id="rId1"/>
    <sheet name="印刷用" sheetId="4" state="hidden" r:id="rId2"/>
    <sheet name="学校対抗入力用 " sheetId="8" state="hidden" r:id="rId3"/>
  </sheets>
  <definedNames>
    <definedName name="_xlnm.Print_Area" localSheetId="1">印刷用!$A$1:$I$42</definedName>
    <definedName name="_xlnm.Print_Area" localSheetId="0">入力用!$E$10:$H$70</definedName>
    <definedName name="_xlnm.Print_Titles" localSheetId="0">入力用!$10:$10</definedName>
  </definedNames>
  <calcPr calcId="191029"/>
</workbook>
</file>

<file path=xl/calcChain.xml><?xml version="1.0" encoding="utf-8"?>
<calcChain xmlns="http://schemas.openxmlformats.org/spreadsheetml/2006/main">
  <c r="C70" i="5" l="1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H8" i="5"/>
  <c r="B12" i="5"/>
  <c r="D70" i="5"/>
  <c r="B70" i="5"/>
  <c r="D69" i="5"/>
  <c r="B69" i="5"/>
  <c r="D68" i="5"/>
  <c r="B68" i="5"/>
  <c r="D67" i="5"/>
  <c r="B67" i="5"/>
  <c r="D66" i="5"/>
  <c r="B66" i="5"/>
  <c r="D65" i="5"/>
  <c r="B65" i="5"/>
  <c r="D64" i="5"/>
  <c r="B64" i="5"/>
  <c r="D63" i="5"/>
  <c r="B63" i="5"/>
  <c r="D62" i="5"/>
  <c r="B62" i="5"/>
  <c r="D61" i="5"/>
  <c r="B61" i="5"/>
  <c r="D60" i="5"/>
  <c r="B60" i="5"/>
  <c r="D59" i="5"/>
  <c r="B59" i="5"/>
  <c r="D58" i="5"/>
  <c r="B58" i="5"/>
  <c r="D57" i="5"/>
  <c r="B57" i="5"/>
  <c r="D56" i="5"/>
  <c r="B56" i="5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D11" i="5"/>
  <c r="B11" i="5"/>
  <c r="E11" i="5" l="1"/>
  <c r="E12" i="5" l="1"/>
  <c r="E13" i="5"/>
  <c r="E14" i="5"/>
  <c r="M14" i="5"/>
  <c r="E15" i="5"/>
  <c r="M15" i="5"/>
  <c r="E16" i="5"/>
  <c r="M16" i="5"/>
  <c r="E17" i="5"/>
  <c r="M17" i="5"/>
  <c r="E18" i="5"/>
  <c r="M18" i="5"/>
  <c r="E19" i="5"/>
  <c r="M19" i="5"/>
  <c r="E20" i="5"/>
  <c r="M20" i="5"/>
  <c r="E21" i="5"/>
  <c r="M21" i="5"/>
  <c r="E22" i="5"/>
  <c r="M22" i="5"/>
  <c r="E23" i="5"/>
  <c r="M23" i="5"/>
  <c r="E24" i="5"/>
  <c r="M24" i="5"/>
  <c r="E25" i="5"/>
  <c r="M25" i="5"/>
  <c r="E26" i="5"/>
  <c r="M26" i="5"/>
  <c r="E27" i="5"/>
  <c r="M27" i="5"/>
  <c r="E28" i="5"/>
  <c r="M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</calcChain>
</file>

<file path=xl/sharedStrings.xml><?xml version="1.0" encoding="utf-8"?>
<sst xmlns="http://schemas.openxmlformats.org/spreadsheetml/2006/main" count="59" uniqueCount="53">
  <si>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</si>
  <si>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</si>
  <si>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</si>
  <si>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</si>
  <si>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</si>
  <si>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</si>
  <si>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</si>
  <si>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</si>
  <si>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</si>
  <si>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</si>
  <si>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</si>
  <si>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</si>
  <si>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</si>
  <si>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</si>
  <si>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</si>
  <si>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</si>
  <si>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</si>
  <si>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</si>
  <si>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</si>
  <si>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</si>
  <si>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</si>
  <si>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</si>
  <si>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</si>
  <si>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</si>
  <si>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</si>
  <si>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</si>
  <si>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</si>
  <si>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</si>
  <si>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</si>
  <si>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</si>
  <si>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出場人数(半角数字のみ)→</t>
    <rPh sb="0" eb="2">
      <t>シュツジョウ</t>
    </rPh>
    <rPh sb="2" eb="4">
      <t>ニンズウ</t>
    </rPh>
    <rPh sb="5" eb="7">
      <t>ハンカク</t>
    </rPh>
    <rPh sb="7" eb="9">
      <t>スウジ</t>
    </rPh>
    <phoneticPr fontId="1"/>
  </si>
  <si>
    <t>学校名（非表示）</t>
    <rPh sb="0" eb="3">
      <t>ガッコウメイ</t>
    </rPh>
    <rPh sb="4" eb="7">
      <t>ヒヒョウジ</t>
    </rPh>
    <phoneticPr fontId="7"/>
  </si>
  <si>
    <t>※ランキング順に上位から記入してください。</t>
    <phoneticPr fontId="1"/>
  </si>
  <si>
    <t>性別</t>
    <rPh sb="0" eb="2">
      <t>セイベツ</t>
    </rPh>
    <phoneticPr fontId="7"/>
  </si>
  <si>
    <t>入金金額→</t>
    <rPh sb="0" eb="2">
      <t>ニュウキン</t>
    </rPh>
    <rPh sb="2" eb="4">
      <t>キンガク</t>
    </rPh>
    <phoneticPr fontId="7"/>
  </si>
  <si>
    <t>ふりがな</t>
    <phoneticPr fontId="7"/>
  </si>
  <si>
    <t>チーム名ふりがな→</t>
    <rPh sb="3" eb="4">
      <t>メイ</t>
    </rPh>
    <phoneticPr fontId="7"/>
  </si>
  <si>
    <t>チーム名→</t>
    <rPh sb="3" eb="4">
      <t>メイ</t>
    </rPh>
    <rPh sb="4" eb="5">
      <t>ガクメイ</t>
    </rPh>
    <phoneticPr fontId="1"/>
  </si>
  <si>
    <t>学年</t>
    <rPh sb="0" eb="2">
      <t>ガクネン</t>
    </rPh>
    <phoneticPr fontId="7"/>
  </si>
  <si>
    <t>年中</t>
    <rPh sb="0" eb="2">
      <t>ネンチュウ</t>
    </rPh>
    <phoneticPr fontId="7"/>
  </si>
  <si>
    <t>年少</t>
    <rPh sb="0" eb="2">
      <t>ネンショウ</t>
    </rPh>
    <phoneticPr fontId="7"/>
  </si>
  <si>
    <t>年長</t>
    <rPh sb="0" eb="2">
      <t>ネンチョウ</t>
    </rPh>
    <phoneticPr fontId="7"/>
  </si>
  <si>
    <t>小1</t>
    <rPh sb="0" eb="1">
      <t>ショウ</t>
    </rPh>
    <phoneticPr fontId="7"/>
  </si>
  <si>
    <t>小2</t>
    <rPh sb="0" eb="1">
      <t>ショウ</t>
    </rPh>
    <phoneticPr fontId="7"/>
  </si>
  <si>
    <t>小3</t>
    <rPh sb="0" eb="1">
      <t>ショウ</t>
    </rPh>
    <phoneticPr fontId="7"/>
  </si>
  <si>
    <t>小4</t>
    <rPh sb="0" eb="1">
      <t>ショウ</t>
    </rPh>
    <phoneticPr fontId="7"/>
  </si>
  <si>
    <t>小5</t>
    <rPh sb="0" eb="1">
      <t>ショウ</t>
    </rPh>
    <phoneticPr fontId="7"/>
  </si>
  <si>
    <t>小6</t>
    <rPh sb="0" eb="1">
      <t>ショウ</t>
    </rPh>
    <phoneticPr fontId="7"/>
  </si>
  <si>
    <t>中1</t>
    <rPh sb="0" eb="1">
      <t>チュウ</t>
    </rPh>
    <phoneticPr fontId="7"/>
  </si>
  <si>
    <t>中2</t>
    <rPh sb="0" eb="1">
      <t>チュウ</t>
    </rPh>
    <phoneticPr fontId="7"/>
  </si>
  <si>
    <t>チーム名</t>
    <rPh sb="3" eb="4">
      <t>メイ</t>
    </rPh>
    <phoneticPr fontId="7"/>
  </si>
  <si>
    <t>円</t>
    <rPh sb="0" eb="1">
      <t>エン</t>
    </rPh>
    <phoneticPr fontId="7"/>
  </si>
  <si>
    <t>市民総合カデット 申し込み締め切り　12月6日（水）</t>
    <rPh sb="0" eb="2">
      <t>シミン</t>
    </rPh>
    <rPh sb="2" eb="4">
      <t>ソウゴウ</t>
    </rPh>
    <rPh sb="9" eb="10">
      <t>モウ</t>
    </rPh>
    <rPh sb="11" eb="12">
      <t>コ</t>
    </rPh>
    <rPh sb="13" eb="14">
      <t>シ</t>
    </rPh>
    <rPh sb="15" eb="16">
      <t>キ</t>
    </rPh>
    <rPh sb="20" eb="21">
      <t>ツキ</t>
    </rPh>
    <rPh sb="22" eb="23">
      <t>ニチ</t>
    </rPh>
    <rPh sb="24" eb="25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</si>
</sst>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&quot;月&quot;d&quot;日&quot;;@"/>
    <numFmt numFmtId="178" formatCode="0_ 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177" fontId="5" fillId="0" borderId="34" xfId="0" applyNumberFormat="1" applyFont="1" applyBorder="1" applyAlignment="1" applyProtection="1">
      <alignment horizontal="right"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right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76201</xdr:colOff>
      <xdr:row>0</xdr:row>
      <xdr:rowOff>95252</xdr:rowOff>
    </xdr:from>
    <xdr:to>
      <xdr:col>17</xdr:col>
      <xdr:colOff>409575</xdr:colOff>
      <xdr:row>8</xdr:row>
      <xdr:rowOff>0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86401" y="95252"/>
          <a:ext cx="6696074" cy="2476498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1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1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①このシートの行や列の挿入や削除は絶対にしないでください。自動処理を行います。</a:t>
          </a:r>
          <a:endParaRPr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②チーム名は、「福岡市立」及び「中学校」は</a:t>
          </a:r>
          <a:r>
            <a:rPr lang="ja-JP" altLang="en-US" sz="1100" b="1">
              <a:solidFill>
                <a:srgbClr val="FF0000"/>
              </a:solidFill>
            </a:rPr>
            <a:t>入力しないでください。　</a:t>
          </a:r>
          <a:r>
            <a:rPr lang="ja-JP" altLang="en-US" sz="1000" b="0" u="sng">
              <a:solidFill>
                <a:srgbClr val="FF0000"/>
              </a:solidFill>
            </a:rPr>
            <a:t>例：田隈</a:t>
          </a:r>
          <a:endParaRPr lang="en-US" altLang="ja-JP" sz="1000" b="0" u="sng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u="none">
              <a:solidFill>
                <a:srgbClr val="FF0000"/>
              </a:solidFill>
            </a:rPr>
            <a:t>③学年は、リストから選択できるようにしています。リストから該当のものをお選びください。</a:t>
          </a:r>
          <a:endParaRPr lang="en-US" altLang="ja-JP" sz="1000" b="0" u="none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/>
            <a:t>④入金は参加申し込みと同時にお願いします。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メールの件名→「市民カデット申し込み　チーム名」　</a:t>
          </a:r>
          <a:r>
            <a:rPr lang="ja-JP" altLang="en-US" sz="800" u="sng"/>
            <a:t>例：「市民カデット申し込み　田隈男子」</a:t>
          </a:r>
          <a:r>
            <a:rPr lang="ja-JP" altLang="en-US" sz="1100"/>
            <a:t>　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　　　　　　　　　　チーム名の記載を必ずしてください。</a:t>
          </a:r>
        </a:p>
        <a:p>
          <a:pPr algn="l">
            <a:lnSpc>
              <a:spcPts val="1500"/>
            </a:lnSpc>
          </a:pPr>
          <a:r>
            <a:rPr lang="ja-JP" altLang="en-US" sz="1100"/>
            <a:t>ファイル名→「市民カデット　チーム名（ 男子 </a:t>
          </a:r>
          <a:r>
            <a:rPr lang="en-US" altLang="ja-JP" sz="1100"/>
            <a:t>or </a:t>
          </a:r>
          <a:r>
            <a:rPr lang="ja-JP" altLang="en-US" sz="1100"/>
            <a:t>女子 ） </a:t>
          </a:r>
          <a:r>
            <a:rPr lang="en-US" altLang="ja-JP" sz="1100"/>
            <a:t>.xlsx </a:t>
          </a:r>
          <a:r>
            <a:rPr lang="ja-JP" altLang="en-US" sz="1100"/>
            <a:t>」　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</a:t>
          </a:r>
          <a:r>
            <a:rPr lang="ja-JP" altLang="en-US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市民カデット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田隈（男子）</a:t>
          </a:r>
          <a:r>
            <a:rPr lang="en-US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en-US" sz="1100" u="sng"/>
        </a:p>
        <a:p>
          <a:pPr algn="l">
            <a:lnSpc>
              <a:spcPts val="1500"/>
            </a:lnSpc>
          </a:pPr>
          <a:r>
            <a:rPr lang="ja-JP" altLang="en-US" sz="1100"/>
            <a:t>男女とも出場の場合は、男子、女子別々のファイルを添付し、送信してください。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またメール本文に申し込み人数の内訳を記載してください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 b="0">
              <a:solidFill>
                <a:srgbClr val="FF0000"/>
              </a:solidFill>
            </a:rPr>
            <a:t>これまで、本文に内訳の記載がないケースが多くみられました。必ず内訳を記載してください。</a:t>
          </a:r>
          <a:endParaRPr lang="en-US" altLang="ja-JP" sz="11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M70"/>
  <sheetViews>
    <sheetView tabSelected="1" topLeftCell="E1" zoomScaleNormal="100" workbookViewId="0">
      <selection activeCell="P11" sqref="P11"/>
    </sheetView>
  </sheetViews>
  <sheetFormatPr defaultColWidth="9" defaultRowHeight="13.5" x14ac:dyDescent="0.15"/>
  <cols>
    <col min="1" max="1" width="0" style="53" hidden="1" customWidth="1"/>
    <col min="2" max="4" width="9" style="53" hidden="1" customWidth="1"/>
    <col min="5" max="6" width="9.5" customWidth="1"/>
    <col min="7" max="8" width="21.5" style="53" customWidth="1"/>
    <col min="9" max="9" width="9" style="53"/>
    <col min="10" max="11" width="19.25" style="53" customWidth="1"/>
    <col min="12" max="12" width="9" style="53"/>
    <col min="13" max="13" width="11.125" style="53" hidden="1" customWidth="1"/>
    <col min="14" max="16384" width="9" style="53"/>
  </cols>
  <sheetData>
    <row r="1" spans="1:13" ht="28.5" customHeight="1" thickBot="1" x14ac:dyDescent="0.2">
      <c r="A1" s="53" t="s">
        <v>49</v>
      </c>
      <c r="E1" s="46" t="s">
        <v>52</v>
      </c>
      <c r="F1" s="46"/>
      <c r="G1" s="90"/>
    </row>
    <row r="2" spans="1:13" ht="24.75" customHeight="1" thickBot="1" x14ac:dyDescent="0.2">
      <c r="A2" s="53" t="s">
        <v>48</v>
      </c>
      <c r="G2" s="54" t="s">
        <v>37</v>
      </c>
      <c r="H2" s="69"/>
      <c r="I2" s="59"/>
      <c r="J2" s="59"/>
    </row>
    <row r="3" spans="1:13" ht="24.75" customHeight="1" thickBot="1" x14ac:dyDescent="0.2">
      <c r="A3" s="53" t="s">
        <v>47</v>
      </c>
      <c r="G3" s="54" t="s">
        <v>36</v>
      </c>
      <c r="H3" s="69"/>
      <c r="I3" s="59"/>
      <c r="J3" s="59"/>
    </row>
    <row r="4" spans="1:13" ht="24.75" customHeight="1" thickBot="1" x14ac:dyDescent="0.2">
      <c r="A4" s="53" t="s">
        <v>46</v>
      </c>
      <c r="G4" s="54" t="s">
        <v>27</v>
      </c>
      <c r="H4" s="55"/>
    </row>
    <row r="5" spans="1:13" ht="24.75" customHeight="1" thickBot="1" x14ac:dyDescent="0.2">
      <c r="A5" s="53" t="s">
        <v>45</v>
      </c>
      <c r="G5" s="54" t="s">
        <v>28</v>
      </c>
      <c r="H5" s="56"/>
    </row>
    <row r="6" spans="1:13" ht="26.1" customHeight="1" thickBot="1" x14ac:dyDescent="0.2">
      <c r="A6" s="53" t="s">
        <v>44</v>
      </c>
      <c r="G6" s="54" t="s">
        <v>29</v>
      </c>
      <c r="H6" s="57"/>
    </row>
    <row r="7" spans="1:13" ht="24.75" customHeight="1" thickBot="1" x14ac:dyDescent="0.2">
      <c r="A7" s="53" t="s">
        <v>43</v>
      </c>
      <c r="G7" s="54" t="s">
        <v>30</v>
      </c>
      <c r="H7" s="58"/>
    </row>
    <row r="8" spans="1:13" ht="24.75" customHeight="1" x14ac:dyDescent="0.15">
      <c r="A8" s="53" t="s">
        <v>42</v>
      </c>
      <c r="G8" s="54" t="s">
        <v>34</v>
      </c>
      <c r="H8" s="68" t="str">
        <f>IF(H7="","",H7*700)</f>
        <v/>
      </c>
      <c r="I8" s="53" t="s">
        <v>51</v>
      </c>
    </row>
    <row r="9" spans="1:13" ht="23.25" customHeight="1" thickBot="1" x14ac:dyDescent="0.2">
      <c r="A9" s="53" t="s">
        <v>41</v>
      </c>
      <c r="E9" s="60" t="s">
        <v>32</v>
      </c>
      <c r="F9" s="60"/>
      <c r="H9" s="61"/>
    </row>
    <row r="10" spans="1:13" ht="19.5" customHeight="1" thickBot="1" x14ac:dyDescent="0.2">
      <c r="A10" s="53" t="s">
        <v>39</v>
      </c>
      <c r="B10" s="53" t="s">
        <v>50</v>
      </c>
      <c r="C10" s="53" t="s">
        <v>35</v>
      </c>
      <c r="D10" s="53" t="s">
        <v>33</v>
      </c>
      <c r="E10" s="86"/>
      <c r="F10" s="87" t="s">
        <v>38</v>
      </c>
      <c r="G10" s="85" t="s">
        <v>12</v>
      </c>
      <c r="H10" s="62" t="s">
        <v>13</v>
      </c>
    </row>
    <row r="11" spans="1:13" ht="30.95" customHeight="1" thickTop="1" x14ac:dyDescent="0.15">
      <c r="A11" s="53" t="s">
        <v>40</v>
      </c>
      <c r="B11" t="str">
        <f t="shared" ref="B11:B42" si="0">IF($H$2="","",$H$2)</f>
        <v/>
      </c>
      <c r="C11" t="str">
        <f t="shared" ref="C11:C42" si="1">IF($H$3="","",$H$3)</f>
        <v/>
      </c>
      <c r="D11" t="str">
        <f t="shared" ref="D11:D42" si="2">IF($H$6="","",$H$6)</f>
        <v/>
      </c>
      <c r="E11" s="70" t="str">
        <f>IF(G11="", "", 1)</f>
        <v/>
      </c>
      <c r="F11" s="84"/>
      <c r="G11" s="79"/>
      <c r="H11" s="63"/>
    </row>
    <row r="12" spans="1:13" ht="30.95" customHeight="1" x14ac:dyDescent="0.15">
      <c r="B12" t="str">
        <f t="shared" si="0"/>
        <v/>
      </c>
      <c r="C12" t="str">
        <f t="shared" si="1"/>
        <v/>
      </c>
      <c r="D12" t="str">
        <f t="shared" si="2"/>
        <v/>
      </c>
      <c r="E12" s="71" t="str">
        <f>IF(G12="", "", 2)</f>
        <v/>
      </c>
      <c r="F12" s="73"/>
      <c r="G12" s="80"/>
      <c r="H12" s="88"/>
      <c r="I12" s="65"/>
    </row>
    <row r="13" spans="1:13" ht="30.95" customHeight="1" x14ac:dyDescent="0.15">
      <c r="B13" t="str">
        <f t="shared" si="0"/>
        <v/>
      </c>
      <c r="C13" t="str">
        <f t="shared" si="1"/>
        <v/>
      </c>
      <c r="D13" t="str">
        <f t="shared" si="2"/>
        <v/>
      </c>
      <c r="E13" s="71" t="str">
        <f>IF(G13="", "", 3)</f>
        <v/>
      </c>
      <c r="F13" s="73"/>
      <c r="G13" s="80"/>
      <c r="H13" s="88"/>
      <c r="I13" s="66"/>
      <c r="J13" s="66"/>
      <c r="K13" s="66"/>
      <c r="L13" s="66"/>
      <c r="M13" s="53" t="s">
        <v>31</v>
      </c>
    </row>
    <row r="14" spans="1:13" ht="30.95" customHeight="1" x14ac:dyDescent="0.15">
      <c r="B14" t="str">
        <f t="shared" si="0"/>
        <v/>
      </c>
      <c r="C14" t="str">
        <f t="shared" si="1"/>
        <v/>
      </c>
      <c r="D14" t="str">
        <f t="shared" si="2"/>
        <v/>
      </c>
      <c r="E14" s="71" t="str">
        <f>IF(G14="", "", 4)</f>
        <v/>
      </c>
      <c r="F14" s="73"/>
      <c r="G14" s="80"/>
      <c r="H14" s="88"/>
      <c r="I14" s="67"/>
      <c r="J14" s="66"/>
      <c r="K14" s="66"/>
      <c r="L14" s="66"/>
      <c r="M14" t="str">
        <f>IF(I14="","",H2)</f>
        <v/>
      </c>
    </row>
    <row r="15" spans="1:13" ht="30.95" customHeight="1" x14ac:dyDescent="0.15">
      <c r="B15" t="str">
        <f t="shared" si="0"/>
        <v/>
      </c>
      <c r="C15" t="str">
        <f t="shared" si="1"/>
        <v/>
      </c>
      <c r="D15" t="str">
        <f t="shared" si="2"/>
        <v/>
      </c>
      <c r="E15" s="71" t="str">
        <f>IF(G15="", "", 5)</f>
        <v/>
      </c>
      <c r="F15" s="73"/>
      <c r="G15" s="80"/>
      <c r="H15" s="88"/>
      <c r="I15" s="67"/>
      <c r="J15" s="66"/>
      <c r="K15" s="66"/>
      <c r="L15" s="66"/>
      <c r="M15" t="str">
        <f>IF(I15="","",#REF!)</f>
        <v/>
      </c>
    </row>
    <row r="16" spans="1:13" ht="30.95" customHeight="1" x14ac:dyDescent="0.15">
      <c r="B16" t="str">
        <f t="shared" si="0"/>
        <v/>
      </c>
      <c r="C16" t="str">
        <f t="shared" si="1"/>
        <v/>
      </c>
      <c r="D16" t="str">
        <f t="shared" si="2"/>
        <v/>
      </c>
      <c r="E16" s="71" t="str">
        <f>IF(G16="", "", 6)</f>
        <v/>
      </c>
      <c r="F16" s="73"/>
      <c r="G16" s="80"/>
      <c r="H16" s="88"/>
      <c r="I16" s="67"/>
      <c r="J16" s="66"/>
      <c r="K16" s="66"/>
      <c r="L16" s="66"/>
      <c r="M16" t="str">
        <f>IF(I16="","",H4)</f>
        <v/>
      </c>
    </row>
    <row r="17" spans="2:13" ht="30.95" customHeight="1" x14ac:dyDescent="0.15">
      <c r="B17" t="str">
        <f t="shared" si="0"/>
        <v/>
      </c>
      <c r="C17" t="str">
        <f t="shared" si="1"/>
        <v/>
      </c>
      <c r="D17" t="str">
        <f t="shared" si="2"/>
        <v/>
      </c>
      <c r="E17" s="71" t="str">
        <f>IF(G17="", "", 7)</f>
        <v/>
      </c>
      <c r="F17" s="73"/>
      <c r="G17" s="80"/>
      <c r="H17" s="88"/>
      <c r="I17" s="67"/>
      <c r="J17" s="66"/>
      <c r="K17" s="66"/>
      <c r="L17" s="66"/>
      <c r="M17" t="str">
        <f>IF(I17="","",H5)</f>
        <v/>
      </c>
    </row>
    <row r="18" spans="2:13" ht="30.95" customHeight="1" x14ac:dyDescent="0.15">
      <c r="B18" t="str">
        <f t="shared" si="0"/>
        <v/>
      </c>
      <c r="C18" t="str">
        <f t="shared" si="1"/>
        <v/>
      </c>
      <c r="D18" t="str">
        <f t="shared" si="2"/>
        <v/>
      </c>
      <c r="E18" s="71" t="str">
        <f>IF(G18="", "", 8)</f>
        <v/>
      </c>
      <c r="F18" s="73"/>
      <c r="G18" s="80"/>
      <c r="H18" s="88"/>
      <c r="I18" s="67"/>
      <c r="J18" s="66"/>
      <c r="K18" s="66"/>
      <c r="L18" s="66"/>
      <c r="M18" t="str">
        <f>IF(I18="","",#REF!)</f>
        <v/>
      </c>
    </row>
    <row r="19" spans="2:13" ht="30.95" customHeight="1" x14ac:dyDescent="0.15">
      <c r="B19" t="str">
        <f t="shared" si="0"/>
        <v/>
      </c>
      <c r="C19" t="str">
        <f t="shared" si="1"/>
        <v/>
      </c>
      <c r="D19" t="str">
        <f t="shared" si="2"/>
        <v/>
      </c>
      <c r="E19" s="71" t="str">
        <f>IF(G19="", "", 9)</f>
        <v/>
      </c>
      <c r="F19" s="73"/>
      <c r="G19" s="80"/>
      <c r="H19" s="88"/>
      <c r="I19" s="67"/>
      <c r="J19" s="66"/>
      <c r="K19" s="66"/>
      <c r="L19" s="66"/>
      <c r="M19" t="str">
        <f>IF(I19="","",H6)</f>
        <v/>
      </c>
    </row>
    <row r="20" spans="2:13" ht="30.95" customHeight="1" thickBot="1" x14ac:dyDescent="0.2">
      <c r="B20" t="str">
        <f t="shared" si="0"/>
        <v/>
      </c>
      <c r="C20" t="str">
        <f t="shared" si="1"/>
        <v/>
      </c>
      <c r="D20" t="str">
        <f t="shared" si="2"/>
        <v/>
      </c>
      <c r="E20" s="75" t="str">
        <f>IF(G20="", "", 10)</f>
        <v/>
      </c>
      <c r="F20" s="74"/>
      <c r="G20" s="82"/>
      <c r="H20" s="64"/>
      <c r="I20" s="67"/>
      <c r="J20" s="66"/>
      <c r="K20" s="66"/>
      <c r="L20" s="66"/>
      <c r="M20" t="str">
        <f>IF(I20="","",#REF!)</f>
        <v/>
      </c>
    </row>
    <row r="21" spans="2:13" ht="30.95" customHeight="1" x14ac:dyDescent="0.15">
      <c r="B21" t="str">
        <f t="shared" si="0"/>
        <v/>
      </c>
      <c r="C21" t="str">
        <f t="shared" si="1"/>
        <v/>
      </c>
      <c r="D21" t="str">
        <f t="shared" si="2"/>
        <v/>
      </c>
      <c r="E21" s="76" t="str">
        <f>IF(G21="", "", 11)</f>
        <v/>
      </c>
      <c r="F21" s="77"/>
      <c r="G21" s="81"/>
      <c r="H21" s="78"/>
      <c r="I21" s="67"/>
      <c r="J21" s="66"/>
      <c r="K21" s="66"/>
      <c r="L21" s="66"/>
      <c r="M21" t="str">
        <f>IF(I21="","",H7)</f>
        <v/>
      </c>
    </row>
    <row r="22" spans="2:13" ht="30.95" customHeight="1" x14ac:dyDescent="0.15">
      <c r="B22" t="str">
        <f t="shared" si="0"/>
        <v/>
      </c>
      <c r="C22" t="str">
        <f t="shared" si="1"/>
        <v/>
      </c>
      <c r="D22" t="str">
        <f t="shared" si="2"/>
        <v/>
      </c>
      <c r="E22" s="71" t="str">
        <f>IF(G22="", "", 12)</f>
        <v/>
      </c>
      <c r="F22" s="73"/>
      <c r="G22" s="80"/>
      <c r="H22" s="88"/>
      <c r="I22" s="67"/>
      <c r="J22" s="66"/>
      <c r="K22" s="66"/>
      <c r="L22" s="66"/>
      <c r="M22" t="str">
        <f>IF(I22="","",#REF!)</f>
        <v/>
      </c>
    </row>
    <row r="23" spans="2:13" ht="30.95" customHeight="1" x14ac:dyDescent="0.15">
      <c r="B23" t="str">
        <f t="shared" si="0"/>
        <v/>
      </c>
      <c r="C23" t="str">
        <f t="shared" si="1"/>
        <v/>
      </c>
      <c r="D23" t="str">
        <f t="shared" si="2"/>
        <v/>
      </c>
      <c r="E23" s="71" t="str">
        <f>IF(G23="", "", 13)</f>
        <v/>
      </c>
      <c r="F23" s="73"/>
      <c r="G23" s="80"/>
      <c r="H23" s="88"/>
      <c r="I23" s="67"/>
      <c r="J23" s="66"/>
      <c r="K23" s="66"/>
      <c r="L23" s="66"/>
      <c r="M23" t="str">
        <f t="shared" ref="M23:M28" si="3">IF(I23="","",H9)</f>
        <v/>
      </c>
    </row>
    <row r="24" spans="2:13" ht="30.95" customHeight="1" x14ac:dyDescent="0.15">
      <c r="B24" t="str">
        <f t="shared" si="0"/>
        <v/>
      </c>
      <c r="C24" t="str">
        <f t="shared" si="1"/>
        <v/>
      </c>
      <c r="D24" t="str">
        <f t="shared" si="2"/>
        <v/>
      </c>
      <c r="E24" s="71" t="str">
        <f>IF(G24="", "", 14)</f>
        <v/>
      </c>
      <c r="F24" s="73"/>
      <c r="G24" s="80"/>
      <c r="H24" s="88"/>
      <c r="I24" s="67"/>
      <c r="J24" s="66"/>
      <c r="K24" s="66"/>
      <c r="L24" s="66"/>
      <c r="M24" t="str">
        <f t="shared" si="3"/>
        <v/>
      </c>
    </row>
    <row r="25" spans="2:13" ht="30.95" customHeight="1" x14ac:dyDescent="0.15">
      <c r="B25" t="str">
        <f t="shared" si="0"/>
        <v/>
      </c>
      <c r="C25" t="str">
        <f t="shared" si="1"/>
        <v/>
      </c>
      <c r="D25" t="str">
        <f t="shared" si="2"/>
        <v/>
      </c>
      <c r="E25" s="71" t="str">
        <f>IF(G25="", "", 15)</f>
        <v/>
      </c>
      <c r="F25" s="73"/>
      <c r="G25" s="80"/>
      <c r="H25" s="88"/>
      <c r="I25" s="67"/>
      <c r="J25" s="66"/>
      <c r="K25" s="66"/>
      <c r="L25" s="66"/>
      <c r="M25" t="str">
        <f t="shared" si="3"/>
        <v/>
      </c>
    </row>
    <row r="26" spans="2:13" ht="30.95" customHeight="1" x14ac:dyDescent="0.15">
      <c r="B26" t="str">
        <f t="shared" si="0"/>
        <v/>
      </c>
      <c r="C26" t="str">
        <f t="shared" si="1"/>
        <v/>
      </c>
      <c r="D26" t="str">
        <f t="shared" si="2"/>
        <v/>
      </c>
      <c r="E26" s="71" t="str">
        <f>IF(G26="", "", 16)</f>
        <v/>
      </c>
      <c r="F26" s="73"/>
      <c r="G26" s="80"/>
      <c r="H26" s="88"/>
      <c r="I26" s="67"/>
      <c r="J26" s="66"/>
      <c r="K26" s="66"/>
      <c r="L26" s="66"/>
      <c r="M26" t="str">
        <f t="shared" si="3"/>
        <v/>
      </c>
    </row>
    <row r="27" spans="2:13" ht="30.95" customHeight="1" x14ac:dyDescent="0.15">
      <c r="B27" t="str">
        <f t="shared" si="0"/>
        <v/>
      </c>
      <c r="C27" t="str">
        <f t="shared" si="1"/>
        <v/>
      </c>
      <c r="D27" t="str">
        <f t="shared" si="2"/>
        <v/>
      </c>
      <c r="E27" s="71" t="str">
        <f>IF(G27="", "", 17)</f>
        <v/>
      </c>
      <c r="F27" s="73"/>
      <c r="G27" s="80"/>
      <c r="H27" s="88"/>
      <c r="I27" s="67"/>
      <c r="J27" s="66"/>
      <c r="K27" s="66"/>
      <c r="L27" s="66"/>
      <c r="M27" t="str">
        <f t="shared" si="3"/>
        <v/>
      </c>
    </row>
    <row r="28" spans="2:13" ht="30.95" customHeight="1" x14ac:dyDescent="0.15">
      <c r="B28" t="str">
        <f t="shared" si="0"/>
        <v/>
      </c>
      <c r="C28" t="str">
        <f t="shared" si="1"/>
        <v/>
      </c>
      <c r="D28" t="str">
        <f t="shared" si="2"/>
        <v/>
      </c>
      <c r="E28" s="71" t="str">
        <f>IF(G28="", "", 18)</f>
        <v/>
      </c>
      <c r="F28" s="73"/>
      <c r="G28" s="80"/>
      <c r="H28" s="88"/>
      <c r="I28" s="67"/>
      <c r="J28" s="66"/>
      <c r="K28" s="66"/>
      <c r="L28" s="66"/>
      <c r="M28" t="str">
        <f t="shared" si="3"/>
        <v/>
      </c>
    </row>
    <row r="29" spans="2:13" ht="30.95" customHeight="1" x14ac:dyDescent="0.15">
      <c r="B29" t="str">
        <f t="shared" si="0"/>
        <v/>
      </c>
      <c r="C29" t="str">
        <f t="shared" si="1"/>
        <v/>
      </c>
      <c r="D29" t="str">
        <f t="shared" si="2"/>
        <v/>
      </c>
      <c r="E29" s="71" t="str">
        <f>IF(G29="", "", 19)</f>
        <v/>
      </c>
      <c r="F29" s="73"/>
      <c r="G29" s="80"/>
      <c r="H29" s="88"/>
    </row>
    <row r="30" spans="2:13" ht="30.95" customHeight="1" thickBot="1" x14ac:dyDescent="0.2">
      <c r="B30" t="str">
        <f t="shared" si="0"/>
        <v/>
      </c>
      <c r="C30" t="str">
        <f t="shared" si="1"/>
        <v/>
      </c>
      <c r="D30" t="str">
        <f t="shared" si="2"/>
        <v/>
      </c>
      <c r="E30" s="72" t="str">
        <f>IF(G30="", "", 20)</f>
        <v/>
      </c>
      <c r="F30" s="74"/>
      <c r="G30" s="82"/>
      <c r="H30" s="64"/>
    </row>
    <row r="31" spans="2:13" ht="30.95" customHeight="1" x14ac:dyDescent="0.15">
      <c r="B31" t="str">
        <f t="shared" si="0"/>
        <v/>
      </c>
      <c r="C31" t="str">
        <f t="shared" si="1"/>
        <v/>
      </c>
      <c r="D31" t="str">
        <f t="shared" si="2"/>
        <v/>
      </c>
      <c r="E31" s="76" t="str">
        <f>IF(G31="", "", 21)</f>
        <v/>
      </c>
      <c r="F31" s="77"/>
      <c r="G31" s="81"/>
      <c r="H31" s="78"/>
    </row>
    <row r="32" spans="2:13" ht="30.95" customHeight="1" x14ac:dyDescent="0.15">
      <c r="B32" t="str">
        <f t="shared" si="0"/>
        <v/>
      </c>
      <c r="C32" t="str">
        <f t="shared" si="1"/>
        <v/>
      </c>
      <c r="D32" t="str">
        <f t="shared" si="2"/>
        <v/>
      </c>
      <c r="E32" s="71" t="str">
        <f>IF(G32="", "", 22)</f>
        <v/>
      </c>
      <c r="F32" s="73"/>
      <c r="G32" s="80"/>
      <c r="H32" s="88"/>
    </row>
    <row r="33" spans="2:8" ht="30.95" customHeight="1" x14ac:dyDescent="0.15">
      <c r="B33" t="str">
        <f t="shared" si="0"/>
        <v/>
      </c>
      <c r="C33" t="str">
        <f t="shared" si="1"/>
        <v/>
      </c>
      <c r="D33" t="str">
        <f t="shared" si="2"/>
        <v/>
      </c>
      <c r="E33" s="71" t="str">
        <f>IF(G33="", "", 23)</f>
        <v/>
      </c>
      <c r="F33" s="73"/>
      <c r="G33" s="80"/>
      <c r="H33" s="88"/>
    </row>
    <row r="34" spans="2:8" ht="30.95" customHeight="1" x14ac:dyDescent="0.15">
      <c r="B34" t="str">
        <f t="shared" si="0"/>
        <v/>
      </c>
      <c r="C34" t="str">
        <f t="shared" si="1"/>
        <v/>
      </c>
      <c r="D34" t="str">
        <f t="shared" si="2"/>
        <v/>
      </c>
      <c r="E34" s="71" t="str">
        <f>IF(G34="", "", 24)</f>
        <v/>
      </c>
      <c r="F34" s="73"/>
      <c r="G34" s="80"/>
      <c r="H34" s="88"/>
    </row>
    <row r="35" spans="2:8" ht="30.95" customHeight="1" x14ac:dyDescent="0.15">
      <c r="B35" t="str">
        <f t="shared" si="0"/>
        <v/>
      </c>
      <c r="C35" t="str">
        <f t="shared" si="1"/>
        <v/>
      </c>
      <c r="D35" t="str">
        <f t="shared" si="2"/>
        <v/>
      </c>
      <c r="E35" s="71" t="str">
        <f>IF(G35="", "", 25)</f>
        <v/>
      </c>
      <c r="F35" s="73"/>
      <c r="G35" s="80"/>
      <c r="H35" s="88"/>
    </row>
    <row r="36" spans="2:8" ht="30.95" customHeight="1" x14ac:dyDescent="0.15">
      <c r="B36" t="str">
        <f t="shared" si="0"/>
        <v/>
      </c>
      <c r="C36" t="str">
        <f t="shared" si="1"/>
        <v/>
      </c>
      <c r="D36" t="str">
        <f t="shared" si="2"/>
        <v/>
      </c>
      <c r="E36" s="71" t="str">
        <f>IF(G36="", "", 26)</f>
        <v/>
      </c>
      <c r="F36" s="73"/>
      <c r="G36" s="83"/>
      <c r="H36" s="89"/>
    </row>
    <row r="37" spans="2:8" ht="30.95" customHeight="1" x14ac:dyDescent="0.15">
      <c r="B37" t="str">
        <f t="shared" si="0"/>
        <v/>
      </c>
      <c r="C37" t="str">
        <f t="shared" si="1"/>
        <v/>
      </c>
      <c r="D37" t="str">
        <f t="shared" si="2"/>
        <v/>
      </c>
      <c r="E37" s="71" t="str">
        <f>IF(G37="", "", 27)</f>
        <v/>
      </c>
      <c r="F37" s="73"/>
      <c r="G37" s="83"/>
      <c r="H37" s="89"/>
    </row>
    <row r="38" spans="2:8" ht="30.95" customHeight="1" x14ac:dyDescent="0.15">
      <c r="B38" t="str">
        <f t="shared" si="0"/>
        <v/>
      </c>
      <c r="C38" t="str">
        <f t="shared" si="1"/>
        <v/>
      </c>
      <c r="D38" t="str">
        <f t="shared" si="2"/>
        <v/>
      </c>
      <c r="E38" s="71" t="str">
        <f>IF(G38="", "", 28)</f>
        <v/>
      </c>
      <c r="F38" s="73"/>
      <c r="G38" s="80"/>
      <c r="H38" s="88"/>
    </row>
    <row r="39" spans="2:8" ht="30.95" customHeight="1" x14ac:dyDescent="0.15">
      <c r="B39" t="str">
        <f t="shared" si="0"/>
        <v/>
      </c>
      <c r="C39" t="str">
        <f t="shared" si="1"/>
        <v/>
      </c>
      <c r="D39" t="str">
        <f t="shared" si="2"/>
        <v/>
      </c>
      <c r="E39" s="71" t="str">
        <f>IF(G39="", "", 29)</f>
        <v/>
      </c>
      <c r="F39" s="73"/>
      <c r="G39" s="80"/>
      <c r="H39" s="88"/>
    </row>
    <row r="40" spans="2:8" ht="30.95" customHeight="1" thickBot="1" x14ac:dyDescent="0.2">
      <c r="B40" t="str">
        <f t="shared" si="0"/>
        <v/>
      </c>
      <c r="C40" t="str">
        <f t="shared" si="1"/>
        <v/>
      </c>
      <c r="D40" t="str">
        <f t="shared" si="2"/>
        <v/>
      </c>
      <c r="E40" s="72" t="str">
        <f>IF(G40="", "", 30)</f>
        <v/>
      </c>
      <c r="F40" s="74"/>
      <c r="G40" s="82"/>
      <c r="H40" s="64"/>
    </row>
    <row r="41" spans="2:8" ht="30.95" customHeight="1" x14ac:dyDescent="0.15">
      <c r="B41" t="str">
        <f t="shared" si="0"/>
        <v/>
      </c>
      <c r="C41" t="str">
        <f t="shared" si="1"/>
        <v/>
      </c>
      <c r="D41" t="str">
        <f t="shared" si="2"/>
        <v/>
      </c>
      <c r="E41" s="76" t="str">
        <f>IF(G41="", "", 31)</f>
        <v/>
      </c>
      <c r="F41" s="77"/>
      <c r="G41" s="81"/>
      <c r="H41" s="78"/>
    </row>
    <row r="42" spans="2:8" ht="30.95" customHeight="1" x14ac:dyDescent="0.15">
      <c r="B42" t="str">
        <f t="shared" si="0"/>
        <v/>
      </c>
      <c r="C42" t="str">
        <f t="shared" si="1"/>
        <v/>
      </c>
      <c r="D42" t="str">
        <f t="shared" si="2"/>
        <v/>
      </c>
      <c r="E42" s="71" t="str">
        <f>IF(G42="", "", 32)</f>
        <v/>
      </c>
      <c r="F42" s="73"/>
      <c r="G42" s="80"/>
      <c r="H42" s="88"/>
    </row>
    <row r="43" spans="2:8" ht="30.95" customHeight="1" x14ac:dyDescent="0.15">
      <c r="B43" t="str">
        <f t="shared" ref="B43:B70" si="4">IF($H$2="","",$H$2)</f>
        <v/>
      </c>
      <c r="C43" t="str">
        <f t="shared" ref="C43:C70" si="5">IF($H$3="","",$H$3)</f>
        <v/>
      </c>
      <c r="D43" t="str">
        <f t="shared" ref="D43:D70" si="6">IF($H$6="","",$H$6)</f>
        <v/>
      </c>
      <c r="E43" s="71" t="str">
        <f>IF(G43="", "", 33)</f>
        <v/>
      </c>
      <c r="F43" s="73"/>
      <c r="G43" s="80"/>
      <c r="H43" s="88"/>
    </row>
    <row r="44" spans="2:8" ht="30.95" customHeight="1" x14ac:dyDescent="0.15">
      <c r="B44" t="str">
        <f t="shared" si="4"/>
        <v/>
      </c>
      <c r="C44" t="str">
        <f t="shared" si="5"/>
        <v/>
      </c>
      <c r="D44" t="str">
        <f t="shared" si="6"/>
        <v/>
      </c>
      <c r="E44" s="71" t="str">
        <f>IF(G44="", "", 34)</f>
        <v/>
      </c>
      <c r="F44" s="73"/>
      <c r="G44" s="80"/>
      <c r="H44" s="88"/>
    </row>
    <row r="45" spans="2:8" ht="30.95" customHeight="1" x14ac:dyDescent="0.15">
      <c r="B45" t="str">
        <f t="shared" si="4"/>
        <v/>
      </c>
      <c r="C45" t="str">
        <f t="shared" si="5"/>
        <v/>
      </c>
      <c r="D45" t="str">
        <f t="shared" si="6"/>
        <v/>
      </c>
      <c r="E45" s="71" t="str">
        <f>IF(G45="", "", 35)</f>
        <v/>
      </c>
      <c r="F45" s="73"/>
      <c r="G45" s="80"/>
      <c r="H45" s="88"/>
    </row>
    <row r="46" spans="2:8" ht="30.95" customHeight="1" x14ac:dyDescent="0.15">
      <c r="B46" t="str">
        <f t="shared" si="4"/>
        <v/>
      </c>
      <c r="C46" t="str">
        <f t="shared" si="5"/>
        <v/>
      </c>
      <c r="D46" t="str">
        <f t="shared" si="6"/>
        <v/>
      </c>
      <c r="E46" s="71" t="str">
        <f>IF(G46="", "", 36)</f>
        <v/>
      </c>
      <c r="F46" s="73"/>
      <c r="G46" s="80"/>
      <c r="H46" s="88"/>
    </row>
    <row r="47" spans="2:8" ht="30.95" customHeight="1" x14ac:dyDescent="0.15">
      <c r="B47" t="str">
        <f t="shared" si="4"/>
        <v/>
      </c>
      <c r="C47" t="str">
        <f t="shared" si="5"/>
        <v/>
      </c>
      <c r="D47" t="str">
        <f t="shared" si="6"/>
        <v/>
      </c>
      <c r="E47" s="71" t="str">
        <f>IF(G47="", "", 37)</f>
        <v/>
      </c>
      <c r="F47" s="73"/>
      <c r="G47" s="80"/>
      <c r="H47" s="88"/>
    </row>
    <row r="48" spans="2:8" ht="30.95" customHeight="1" x14ac:dyDescent="0.15">
      <c r="B48" t="str">
        <f t="shared" si="4"/>
        <v/>
      </c>
      <c r="C48" t="str">
        <f t="shared" si="5"/>
        <v/>
      </c>
      <c r="D48" t="str">
        <f t="shared" si="6"/>
        <v/>
      </c>
      <c r="E48" s="71" t="str">
        <f>IF(G48="", "", 38)</f>
        <v/>
      </c>
      <c r="F48" s="73"/>
      <c r="G48" s="80"/>
      <c r="H48" s="88"/>
    </row>
    <row r="49" spans="2:8" ht="30.95" customHeight="1" x14ac:dyDescent="0.15">
      <c r="B49" t="str">
        <f t="shared" si="4"/>
        <v/>
      </c>
      <c r="C49" t="str">
        <f t="shared" si="5"/>
        <v/>
      </c>
      <c r="D49" t="str">
        <f t="shared" si="6"/>
        <v/>
      </c>
      <c r="E49" s="71" t="str">
        <f>IF(G49="", "", 39)</f>
        <v/>
      </c>
      <c r="F49" s="73"/>
      <c r="G49" s="80"/>
      <c r="H49" s="88"/>
    </row>
    <row r="50" spans="2:8" ht="30.95" customHeight="1" thickBot="1" x14ac:dyDescent="0.2">
      <c r="B50" t="str">
        <f t="shared" si="4"/>
        <v/>
      </c>
      <c r="C50" t="str">
        <f t="shared" si="5"/>
        <v/>
      </c>
      <c r="D50" t="str">
        <f t="shared" si="6"/>
        <v/>
      </c>
      <c r="E50" s="72" t="str">
        <f>IF(G50="", "", 40)</f>
        <v/>
      </c>
      <c r="F50" s="74"/>
      <c r="G50" s="82"/>
      <c r="H50" s="64"/>
    </row>
    <row r="51" spans="2:8" ht="30.95" customHeight="1" x14ac:dyDescent="0.15">
      <c r="B51" t="str">
        <f t="shared" si="4"/>
        <v/>
      </c>
      <c r="C51" t="str">
        <f t="shared" si="5"/>
        <v/>
      </c>
      <c r="D51" t="str">
        <f t="shared" si="6"/>
        <v/>
      </c>
      <c r="E51" s="76" t="str">
        <f>IF(G51="", "", 41)</f>
        <v/>
      </c>
      <c r="F51" s="77"/>
      <c r="G51" s="81"/>
      <c r="H51" s="78"/>
    </row>
    <row r="52" spans="2:8" ht="30.95" customHeight="1" x14ac:dyDescent="0.15">
      <c r="B52" t="str">
        <f t="shared" si="4"/>
        <v/>
      </c>
      <c r="C52" t="str">
        <f t="shared" si="5"/>
        <v/>
      </c>
      <c r="D52" t="str">
        <f t="shared" si="6"/>
        <v/>
      </c>
      <c r="E52" s="71" t="str">
        <f>IF(G52="", "", 42)</f>
        <v/>
      </c>
      <c r="F52" s="73"/>
      <c r="G52" s="80"/>
      <c r="H52" s="88"/>
    </row>
    <row r="53" spans="2:8" ht="30.95" customHeight="1" x14ac:dyDescent="0.15">
      <c r="B53" t="str">
        <f t="shared" si="4"/>
        <v/>
      </c>
      <c r="C53" t="str">
        <f t="shared" si="5"/>
        <v/>
      </c>
      <c r="D53" t="str">
        <f t="shared" si="6"/>
        <v/>
      </c>
      <c r="E53" s="71" t="str">
        <f>IF(G53="", "", 43)</f>
        <v/>
      </c>
      <c r="F53" s="73"/>
      <c r="G53" s="80"/>
      <c r="H53" s="88"/>
    </row>
    <row r="54" spans="2:8" ht="30.95" customHeight="1" x14ac:dyDescent="0.15">
      <c r="B54" t="str">
        <f t="shared" si="4"/>
        <v/>
      </c>
      <c r="C54" t="str">
        <f t="shared" si="5"/>
        <v/>
      </c>
      <c r="D54" t="str">
        <f t="shared" si="6"/>
        <v/>
      </c>
      <c r="E54" s="71" t="str">
        <f>IF(G54="", "", 44)</f>
        <v/>
      </c>
      <c r="F54" s="73"/>
      <c r="G54" s="80"/>
      <c r="H54" s="88"/>
    </row>
    <row r="55" spans="2:8" ht="30.95" customHeight="1" x14ac:dyDescent="0.15">
      <c r="B55" t="str">
        <f t="shared" si="4"/>
        <v/>
      </c>
      <c r="C55" t="str">
        <f t="shared" si="5"/>
        <v/>
      </c>
      <c r="D55" t="str">
        <f t="shared" si="6"/>
        <v/>
      </c>
      <c r="E55" s="71" t="str">
        <f>IF(G55="", "", 45)</f>
        <v/>
      </c>
      <c r="F55" s="73"/>
      <c r="G55" s="80"/>
      <c r="H55" s="88"/>
    </row>
    <row r="56" spans="2:8" ht="30.95" customHeight="1" x14ac:dyDescent="0.15">
      <c r="B56" t="str">
        <f t="shared" si="4"/>
        <v/>
      </c>
      <c r="C56" t="str">
        <f t="shared" si="5"/>
        <v/>
      </c>
      <c r="D56" t="str">
        <f t="shared" si="6"/>
        <v/>
      </c>
      <c r="E56" s="71" t="str">
        <f>IF(G56="", "", 46)</f>
        <v/>
      </c>
      <c r="F56" s="73"/>
      <c r="G56" s="80"/>
      <c r="H56" s="88"/>
    </row>
    <row r="57" spans="2:8" ht="30.95" customHeight="1" x14ac:dyDescent="0.15">
      <c r="B57" t="str">
        <f t="shared" si="4"/>
        <v/>
      </c>
      <c r="C57" t="str">
        <f t="shared" si="5"/>
        <v/>
      </c>
      <c r="D57" t="str">
        <f t="shared" si="6"/>
        <v/>
      </c>
      <c r="E57" s="71" t="str">
        <f>IF(G57="", "", 47)</f>
        <v/>
      </c>
      <c r="F57" s="73"/>
      <c r="G57" s="80"/>
      <c r="H57" s="88"/>
    </row>
    <row r="58" spans="2:8" ht="30.95" customHeight="1" x14ac:dyDescent="0.15">
      <c r="B58" t="str">
        <f t="shared" si="4"/>
        <v/>
      </c>
      <c r="C58" t="str">
        <f t="shared" si="5"/>
        <v/>
      </c>
      <c r="D58" t="str">
        <f t="shared" si="6"/>
        <v/>
      </c>
      <c r="E58" s="71" t="str">
        <f>IF(G58="", "", 48)</f>
        <v/>
      </c>
      <c r="F58" s="73"/>
      <c r="G58" s="80"/>
      <c r="H58" s="88"/>
    </row>
    <row r="59" spans="2:8" ht="30.95" customHeight="1" x14ac:dyDescent="0.15">
      <c r="B59" t="str">
        <f t="shared" si="4"/>
        <v/>
      </c>
      <c r="C59" t="str">
        <f t="shared" si="5"/>
        <v/>
      </c>
      <c r="D59" t="str">
        <f t="shared" si="6"/>
        <v/>
      </c>
      <c r="E59" s="71" t="str">
        <f>IF(G59="", "", 49)</f>
        <v/>
      </c>
      <c r="F59" s="73"/>
      <c r="G59" s="80"/>
      <c r="H59" s="88"/>
    </row>
    <row r="60" spans="2:8" ht="30.95" customHeight="1" thickBot="1" x14ac:dyDescent="0.2">
      <c r="B60" t="str">
        <f t="shared" si="4"/>
        <v/>
      </c>
      <c r="C60" t="str">
        <f t="shared" si="5"/>
        <v/>
      </c>
      <c r="D60" t="str">
        <f t="shared" si="6"/>
        <v/>
      </c>
      <c r="E60" s="72" t="str">
        <f>IF(G60="", "", 50)</f>
        <v/>
      </c>
      <c r="F60" s="74"/>
      <c r="G60" s="82"/>
      <c r="H60" s="64"/>
    </row>
    <row r="61" spans="2:8" ht="30.95" customHeight="1" x14ac:dyDescent="0.15">
      <c r="B61" t="str">
        <f t="shared" si="4"/>
        <v/>
      </c>
      <c r="C61" t="str">
        <f t="shared" si="5"/>
        <v/>
      </c>
      <c r="D61" t="str">
        <f t="shared" si="6"/>
        <v/>
      </c>
      <c r="E61" s="76" t="str">
        <f>IF(G61="", "", 51)</f>
        <v/>
      </c>
      <c r="F61" s="77"/>
      <c r="G61" s="81"/>
      <c r="H61" s="78"/>
    </row>
    <row r="62" spans="2:8" ht="30.95" customHeight="1" x14ac:dyDescent="0.15">
      <c r="B62" t="str">
        <f t="shared" si="4"/>
        <v/>
      </c>
      <c r="C62" t="str">
        <f t="shared" si="5"/>
        <v/>
      </c>
      <c r="D62" t="str">
        <f t="shared" si="6"/>
        <v/>
      </c>
      <c r="E62" s="71" t="str">
        <f>IF(G62="", "", 52)</f>
        <v/>
      </c>
      <c r="F62" s="73"/>
      <c r="G62" s="80"/>
      <c r="H62" s="88"/>
    </row>
    <row r="63" spans="2:8" ht="30.95" customHeight="1" x14ac:dyDescent="0.15">
      <c r="B63" t="str">
        <f t="shared" si="4"/>
        <v/>
      </c>
      <c r="C63" t="str">
        <f t="shared" si="5"/>
        <v/>
      </c>
      <c r="D63" t="str">
        <f t="shared" si="6"/>
        <v/>
      </c>
      <c r="E63" s="71" t="str">
        <f>IF(G63="", "", 53)</f>
        <v/>
      </c>
      <c r="F63" s="73"/>
      <c r="G63" s="80"/>
      <c r="H63" s="88"/>
    </row>
    <row r="64" spans="2:8" ht="30.95" customHeight="1" x14ac:dyDescent="0.15">
      <c r="B64" t="str">
        <f t="shared" si="4"/>
        <v/>
      </c>
      <c r="C64" t="str">
        <f t="shared" si="5"/>
        <v/>
      </c>
      <c r="D64" t="str">
        <f t="shared" si="6"/>
        <v/>
      </c>
      <c r="E64" s="71" t="str">
        <f>IF(G64="", "", 54)</f>
        <v/>
      </c>
      <c r="F64" s="73"/>
      <c r="G64" s="80"/>
      <c r="H64" s="88"/>
    </row>
    <row r="65" spans="2:8" ht="30.95" customHeight="1" x14ac:dyDescent="0.15">
      <c r="B65" t="str">
        <f t="shared" si="4"/>
        <v/>
      </c>
      <c r="C65" t="str">
        <f t="shared" si="5"/>
        <v/>
      </c>
      <c r="D65" t="str">
        <f t="shared" si="6"/>
        <v/>
      </c>
      <c r="E65" s="71" t="str">
        <f>IF(G65="", "", 55)</f>
        <v/>
      </c>
      <c r="F65" s="73"/>
      <c r="G65" s="80"/>
      <c r="H65" s="88"/>
    </row>
    <row r="66" spans="2:8" ht="30.95" customHeight="1" x14ac:dyDescent="0.15">
      <c r="B66" t="str">
        <f t="shared" si="4"/>
        <v/>
      </c>
      <c r="C66" t="str">
        <f t="shared" si="5"/>
        <v/>
      </c>
      <c r="D66" t="str">
        <f t="shared" si="6"/>
        <v/>
      </c>
      <c r="E66" s="71" t="str">
        <f>IF(G66="", "", 56)</f>
        <v/>
      </c>
      <c r="F66" s="73"/>
      <c r="G66" s="80"/>
      <c r="H66" s="88"/>
    </row>
    <row r="67" spans="2:8" ht="30.95" customHeight="1" x14ac:dyDescent="0.15">
      <c r="B67" t="str">
        <f t="shared" si="4"/>
        <v/>
      </c>
      <c r="C67" t="str">
        <f t="shared" si="5"/>
        <v/>
      </c>
      <c r="D67" t="str">
        <f t="shared" si="6"/>
        <v/>
      </c>
      <c r="E67" s="71" t="str">
        <f>IF(G67="", "", 57)</f>
        <v/>
      </c>
      <c r="F67" s="73"/>
      <c r="G67" s="80"/>
      <c r="H67" s="88"/>
    </row>
    <row r="68" spans="2:8" ht="30.95" customHeight="1" x14ac:dyDescent="0.15">
      <c r="B68" t="str">
        <f t="shared" si="4"/>
        <v/>
      </c>
      <c r="C68" t="str">
        <f t="shared" si="5"/>
        <v/>
      </c>
      <c r="D68" t="str">
        <f t="shared" si="6"/>
        <v/>
      </c>
      <c r="E68" s="71" t="str">
        <f>IF(G68="", "", 58)</f>
        <v/>
      </c>
      <c r="F68" s="73"/>
      <c r="G68" s="80"/>
      <c r="H68" s="88"/>
    </row>
    <row r="69" spans="2:8" ht="30.95" customHeight="1" x14ac:dyDescent="0.15">
      <c r="B69" t="str">
        <f t="shared" si="4"/>
        <v/>
      </c>
      <c r="C69" t="str">
        <f t="shared" si="5"/>
        <v/>
      </c>
      <c r="D69" t="str">
        <f t="shared" si="6"/>
        <v/>
      </c>
      <c r="E69" s="71" t="str">
        <f>IF(G69="", "", 59)</f>
        <v/>
      </c>
      <c r="F69" s="73"/>
      <c r="G69" s="80"/>
      <c r="H69" s="88"/>
    </row>
    <row r="70" spans="2:8" ht="30.95" customHeight="1" thickBot="1" x14ac:dyDescent="0.2">
      <c r="B70" t="str">
        <f t="shared" si="4"/>
        <v/>
      </c>
      <c r="C70" t="str">
        <f t="shared" si="5"/>
        <v/>
      </c>
      <c r="D70" t="str">
        <f t="shared" si="6"/>
        <v/>
      </c>
      <c r="E70" s="72" t="str">
        <f>IF(G70="", "", 60)</f>
        <v/>
      </c>
      <c r="F70" s="74"/>
      <c r="G70" s="82"/>
      <c r="H70" s="64"/>
    </row>
  </sheetData>
  <sheetProtection selectLockedCells="1"/>
  <phoneticPr fontId="7"/>
  <dataValidations count="2">
    <dataValidation type="list" allowBlank="1" showInputMessage="1" showErrorMessage="1" sqref="H6" xr:uid="{00000000-0002-0000-0000-000000000000}">
      <formula1>"男子,女子"</formula1>
    </dataValidation>
    <dataValidation type="list" allowBlank="1" showInputMessage="1" showErrorMessage="1" sqref="F11:F70" xr:uid="{00000000-0002-0000-0000-000001000000}">
      <formula1>$A$1:$A$11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r:id="rId1"/>
  <headerFooter>
    <oddHeader>&amp;C&amp;14市民総合　カデット 申し込み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91"/>
      <c r="E3" s="91"/>
      <c r="F3" s="92"/>
      <c r="G3" s="92"/>
    </row>
    <row r="4" spans="1:33" x14ac:dyDescent="0.15">
      <c r="C4" s="4" t="s">
        <v>18</v>
      </c>
      <c r="D4" s="91"/>
      <c r="E4" s="91"/>
    </row>
    <row r="5" spans="1:33" x14ac:dyDescent="0.15">
      <c r="C5" s="4" t="s">
        <v>17</v>
      </c>
      <c r="D5" s="91"/>
      <c r="E5" s="91"/>
    </row>
    <row r="6" spans="1:33" x14ac:dyDescent="0.15">
      <c r="C6" s="4" t="s">
        <v>7</v>
      </c>
      <c r="D6" s="91"/>
      <c r="E6" s="91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CONCATENATE(入力用!G11,入力用!H11)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CONCATENATE(入力用!G12,入力用!H12)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CONCATENATE(入力用!G13,入力用!H13)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CONCATENATE(入力用!G14,入力用!H14)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CONCATENATE(入力用!G15,入力用!H15)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CONCATENATE(入力用!G16,入力用!H16)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CONCATENATE(入力用!G17,入力用!H17)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CONCATENATE(入力用!G18,入力用!H18)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CONCATENATE(入力用!G19,入力用!H19)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CONCATENATE(入力用!G20,入力用!H20)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CONCATENATE(入力用!#REF!,入力用!#REF!)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CONCATENATE(入力用!#REF!,入力用!#REF!)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45231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7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6" t="s">
        <v>24</v>
      </c>
      <c r="B1" s="23"/>
    </row>
    <row r="2" spans="1:7" ht="24.75" customHeight="1" thickBot="1" x14ac:dyDescent="0.2">
      <c r="B2" s="3" t="s">
        <v>20</v>
      </c>
      <c r="C2" s="51"/>
      <c r="D2" s="52" t="s">
        <v>26</v>
      </c>
    </row>
    <row r="3" spans="1:7" ht="24.75" customHeight="1" thickBot="1" x14ac:dyDescent="0.2">
      <c r="B3" s="3" t="s">
        <v>21</v>
      </c>
      <c r="C3" s="50"/>
    </row>
    <row r="4" spans="1:7" ht="24.75" customHeight="1" thickBot="1" x14ac:dyDescent="0.2">
      <c r="B4" s="3" t="s">
        <v>22</v>
      </c>
      <c r="C4" s="47"/>
    </row>
    <row r="5" spans="1:7" ht="24.75" customHeight="1" thickBot="1" x14ac:dyDescent="0.2">
      <c r="B5" s="3" t="s">
        <v>23</v>
      </c>
      <c r="C5" s="47"/>
    </row>
    <row r="6" spans="1:7" ht="24.75" customHeight="1" thickBot="1" x14ac:dyDescent="0.2">
      <c r="B6" s="3"/>
      <c r="C6" s="48"/>
    </row>
    <row r="7" spans="1:7" ht="24.75" customHeight="1" thickBot="1" x14ac:dyDescent="0.2">
      <c r="B7" s="3" t="s">
        <v>25</v>
      </c>
      <c r="C7" s="47"/>
    </row>
    <row r="8" spans="1:7" ht="24.75" customHeight="1" x14ac:dyDescent="0.15">
      <c r="B8" s="3"/>
      <c r="C8" s="49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3"/>
      <c r="C12" s="34"/>
      <c r="D12" s="35"/>
      <c r="E12" s="36"/>
      <c r="F12" s="35"/>
      <c r="G12" s="37"/>
    </row>
    <row r="13" spans="1:7" ht="30.75" customHeight="1" x14ac:dyDescent="0.15">
      <c r="A13" s="26" t="str">
        <f>IF(B13="", "", 2)</f>
        <v/>
      </c>
      <c r="B13" s="38"/>
      <c r="C13" s="31"/>
      <c r="D13" s="4"/>
      <c r="E13" s="4"/>
      <c r="F13" s="4"/>
      <c r="G13" s="39"/>
    </row>
    <row r="14" spans="1:7" ht="30.75" customHeight="1" x14ac:dyDescent="0.15">
      <c r="A14" s="26" t="str">
        <f>IF(B14="", "", 3)</f>
        <v/>
      </c>
      <c r="B14" s="38"/>
      <c r="C14" s="31"/>
      <c r="D14" s="32"/>
      <c r="E14" s="4"/>
      <c r="F14" s="4"/>
      <c r="G14" s="39"/>
    </row>
    <row r="15" spans="1:7" ht="30.75" customHeight="1" x14ac:dyDescent="0.15">
      <c r="A15" s="26" t="str">
        <f>IF(B15="", "", 4)</f>
        <v/>
      </c>
      <c r="B15" s="38"/>
      <c r="C15" s="31"/>
      <c r="D15" s="4"/>
      <c r="E15" s="4"/>
      <c r="F15" s="4"/>
      <c r="G15" s="39"/>
    </row>
    <row r="16" spans="1:7" ht="30.75" customHeight="1" x14ac:dyDescent="0.15">
      <c r="A16" s="26" t="str">
        <f>IF(B16="", "", 5)</f>
        <v/>
      </c>
      <c r="B16" s="38"/>
      <c r="C16" s="31"/>
      <c r="D16" s="4"/>
      <c r="E16" s="4"/>
      <c r="F16" s="4"/>
      <c r="G16" s="39"/>
    </row>
    <row r="17" spans="1:7" ht="30.75" customHeight="1" x14ac:dyDescent="0.15">
      <c r="A17" s="26" t="str">
        <f>IF(B17="", "", 6)</f>
        <v/>
      </c>
      <c r="B17" s="38"/>
      <c r="C17" s="31"/>
      <c r="D17" s="4"/>
      <c r="E17" s="4"/>
      <c r="F17" s="4"/>
      <c r="G17" s="40"/>
    </row>
    <row r="18" spans="1:7" ht="30.75" customHeight="1" x14ac:dyDescent="0.15">
      <c r="A18" s="26" t="str">
        <f>IF(B18="", "", 7)</f>
        <v/>
      </c>
      <c r="B18" s="38"/>
      <c r="C18" s="31"/>
      <c r="D18" s="4"/>
      <c r="E18" s="4"/>
      <c r="F18" s="4"/>
      <c r="G18" s="41"/>
    </row>
    <row r="19" spans="1:7" ht="30.75" customHeight="1" thickBot="1" x14ac:dyDescent="0.2">
      <c r="A19" s="26" t="str">
        <f>IF(B19="", "", 8)</f>
        <v/>
      </c>
      <c r="B19" s="42"/>
      <c r="C19" s="43"/>
      <c r="D19" s="44"/>
      <c r="E19" s="44"/>
      <c r="F19" s="44"/>
      <c r="G19" s="45"/>
    </row>
    <row r="20" spans="1:7" ht="14.25" thickTop="1" x14ac:dyDescent="0.15"/>
  </sheetData>
  <phoneticPr fontId="7"/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印刷用</vt:lpstr>
      <vt:lpstr>学校対抗入力用 </vt:lpstr>
      <vt:lpstr>印刷用!Print_Area</vt:lpstr>
      <vt:lpstr>入力用!Print_Area</vt:lpstr>
      <vt:lpstr>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瓜生　修</cp:lastModifiedBy>
  <cp:lastPrinted>2023-10-24T02:27:48Z</cp:lastPrinted>
  <dcterms:created xsi:type="dcterms:W3CDTF">2010-03-08T04:29:13Z</dcterms:created>
  <dcterms:modified xsi:type="dcterms:W3CDTF">2023-11-01T03:53:38Z</dcterms:modified>
</cp:coreProperties>
</file>